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KTI KAMPUS MERDEKA\2021-KMMI Materi Kuliahku\"/>
    </mc:Choice>
  </mc:AlternateContent>
  <xr:revisionPtr revIDLastSave="0" documentId="8_{1FC7C53B-F651-467D-8D3B-5B2F2A94E601}" xr6:coauthVersionLast="45" xr6:coauthVersionMax="45" xr10:uidLastSave="{00000000-0000-0000-0000-000000000000}"/>
  <bookViews>
    <workbookView xWindow="-120" yWindow="-120" windowWidth="20730" windowHeight="11160" xr2:uid="{6800B768-396B-414A-9065-C484D700A127}"/>
  </bookViews>
  <sheets>
    <sheet name="Latihan NPV IR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C14" i="1"/>
  <c r="B14" i="1"/>
  <c r="J13" i="1"/>
  <c r="H13" i="1"/>
  <c r="F13" i="1"/>
  <c r="E13" i="1"/>
  <c r="K13" i="1" s="1"/>
  <c r="J12" i="1"/>
  <c r="H12" i="1"/>
  <c r="F12" i="1"/>
  <c r="E12" i="1"/>
  <c r="K12" i="1" s="1"/>
  <c r="J11" i="1"/>
  <c r="H11" i="1"/>
  <c r="F11" i="1"/>
  <c r="E11" i="1"/>
  <c r="K11" i="1" s="1"/>
  <c r="J10" i="1"/>
  <c r="H10" i="1"/>
  <c r="F10" i="1"/>
  <c r="E10" i="1"/>
  <c r="K10" i="1" s="1"/>
  <c r="J9" i="1"/>
  <c r="H9" i="1"/>
  <c r="F9" i="1"/>
  <c r="E9" i="1"/>
  <c r="K9" i="1" s="1"/>
  <c r="J8" i="1"/>
  <c r="H8" i="1"/>
  <c r="F8" i="1"/>
  <c r="E8" i="1"/>
  <c r="K8" i="1" s="1"/>
  <c r="J7" i="1"/>
  <c r="H7" i="1"/>
  <c r="F7" i="1"/>
  <c r="E7" i="1"/>
  <c r="K7" i="1" s="1"/>
  <c r="J6" i="1"/>
  <c r="H6" i="1"/>
  <c r="F6" i="1"/>
  <c r="E6" i="1"/>
  <c r="K6" i="1" s="1"/>
  <c r="J5" i="1"/>
  <c r="H5" i="1"/>
  <c r="F5" i="1"/>
  <c r="E5" i="1"/>
  <c r="K5" i="1" s="1"/>
  <c r="J4" i="1"/>
  <c r="H4" i="1"/>
  <c r="F4" i="1"/>
  <c r="E4" i="1"/>
  <c r="K4" i="1" s="1"/>
  <c r="J3" i="1"/>
  <c r="H3" i="1"/>
  <c r="F3" i="1"/>
  <c r="E3" i="1"/>
  <c r="K3" i="1" s="1"/>
  <c r="K14" i="1" s="1"/>
  <c r="G3" i="1" l="1"/>
  <c r="I3" i="1"/>
  <c r="G5" i="1"/>
  <c r="I5" i="1"/>
  <c r="G7" i="1"/>
  <c r="I7" i="1"/>
  <c r="G9" i="1"/>
  <c r="I9" i="1"/>
  <c r="G11" i="1"/>
  <c r="I11" i="1"/>
  <c r="G13" i="1"/>
  <c r="I13" i="1"/>
  <c r="G4" i="1"/>
  <c r="I4" i="1"/>
  <c r="G6" i="1"/>
  <c r="I6" i="1"/>
  <c r="G8" i="1"/>
  <c r="I8" i="1"/>
  <c r="G10" i="1"/>
  <c r="I10" i="1"/>
  <c r="G12" i="1"/>
  <c r="I12" i="1"/>
  <c r="I14" i="1" l="1"/>
  <c r="D19" i="1" s="1"/>
  <c r="G17" i="1"/>
  <c r="G18" i="1"/>
  <c r="D17" i="1"/>
  <c r="G14" i="1"/>
  <c r="D16" i="1" s="1"/>
</calcChain>
</file>

<file path=xl/sharedStrings.xml><?xml version="1.0" encoding="utf-8"?>
<sst xmlns="http://schemas.openxmlformats.org/spreadsheetml/2006/main" count="25" uniqueCount="19">
  <si>
    <t>Tahun</t>
  </si>
  <si>
    <t>Kapital (Investasi)</t>
  </si>
  <si>
    <t>Cost</t>
  </si>
  <si>
    <t>Benefit</t>
  </si>
  <si>
    <t>NB</t>
  </si>
  <si>
    <t>DF</t>
  </si>
  <si>
    <t>Present Value</t>
  </si>
  <si>
    <t>Disct.</t>
  </si>
  <si>
    <t>(B-K-C)</t>
  </si>
  <si>
    <t>Total</t>
  </si>
  <si>
    <t>NPV</t>
  </si>
  <si>
    <t>NPVpositif</t>
  </si>
  <si>
    <t>NPV negatif</t>
  </si>
  <si>
    <t>NPV=</t>
  </si>
  <si>
    <t>Net B/C =</t>
  </si>
  <si>
    <t>PV NB +</t>
  </si>
  <si>
    <t>Gross B/C =</t>
  </si>
  <si>
    <t>PV NB -</t>
  </si>
  <si>
    <t>IRR=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</si>
</sst>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9" fontId="2" fillId="4" borderId="8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/>
    </xf>
    <xf numFmtId="10" fontId="2" fillId="0" borderId="15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0" fontId="2" fillId="4" borderId="17" xfId="0" applyNumberFormat="1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9" fontId="2" fillId="4" borderId="17" xfId="0" applyNumberFormat="1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164" fontId="0" fillId="0" borderId="20" xfId="1" applyNumberFormat="1" applyFont="1" applyBorder="1" applyAlignment="1">
      <alignment horizontal="center"/>
    </xf>
    <xf numFmtId="0" fontId="0" fillId="0" borderId="21" xfId="0" quotePrefix="1" applyBorder="1" applyAlignment="1">
      <alignment horizontal="center"/>
    </xf>
    <xf numFmtId="0" fontId="0" fillId="0" borderId="22" xfId="0" applyBorder="1" applyAlignment="1">
      <alignment horizontal="center"/>
    </xf>
    <xf numFmtId="164" fontId="0" fillId="3" borderId="23" xfId="1" applyNumberFormat="1" applyFont="1" applyFill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64" fontId="0" fillId="0" borderId="22" xfId="1" applyNumberFormat="1" applyFont="1" applyBorder="1" applyAlignment="1">
      <alignment horizontal="center"/>
    </xf>
    <xf numFmtId="165" fontId="0" fillId="4" borderId="17" xfId="0" applyNumberFormat="1" applyFill="1" applyBorder="1" applyAlignment="1">
      <alignment horizontal="center"/>
    </xf>
    <xf numFmtId="164" fontId="0" fillId="4" borderId="17" xfId="1" applyNumberFormat="1" applyFont="1" applyFill="1" applyBorder="1" applyAlignment="1">
      <alignment horizontal="center"/>
    </xf>
    <xf numFmtId="164" fontId="0" fillId="4" borderId="18" xfId="1" applyNumberFormat="1" applyFon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26" xfId="1" applyNumberFormat="1" applyFont="1" applyBorder="1" applyAlignment="1">
      <alignment horizontal="center"/>
    </xf>
    <xf numFmtId="0" fontId="0" fillId="0" borderId="25" xfId="0" quotePrefix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2" fillId="6" borderId="30" xfId="1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2" fillId="7" borderId="31" xfId="1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8" borderId="32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7" borderId="0" xfId="1" applyNumberFormat="1" applyFont="1" applyFill="1"/>
    <xf numFmtId="2" fontId="0" fillId="0" borderId="0" xfId="0" applyNumberFormat="1"/>
    <xf numFmtId="164" fontId="0" fillId="0" borderId="0" xfId="0" applyNumberFormat="1"/>
    <xf numFmtId="164" fontId="0" fillId="0" borderId="0" xfId="1" applyNumberFormat="1" applyFont="1"/>
    <xf numFmtId="10" fontId="0" fillId="6" borderId="0" xfId="2" applyNumberFormat="1" applyFont="1" applyFill="1"/>
  </cellXfs>
  <cellStyles count="3">
    <cellStyle name="Comma 2" xfId="1" xr:uid="{1C23FA0E-149A-46B2-B76F-DD9894FE994D}"/>
    <cellStyle name="Normal" xfId="0" builtinId="0"/>
    <cellStyle name="Percent 2" xfId="2" xr:uid="{AE1D905C-60B6-402C-B602-0F9854D5E1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1038224</xdr:colOff>
      <xdr:row>16</xdr:row>
      <xdr:rowOff>38100</xdr:rowOff>
    </xdr:from>
    <xdr:to>
      <xdr:col>11</xdr:col>
      <xdr:colOff>9524</xdr:colOff>
      <xdr:row>21</xdr:row>
      <xdr:rowOff>0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5BAC4885-1C9E-44B6-BB98-29812404F59A}"/>
            </a:ext>
          </a:extLst>
        </xdr:cNvPr>
        <xdr:cNvSpPr/>
      </xdr:nvSpPr>
      <xdr:spPr>
        <a:xfrm>
          <a:off x="5676899" y="3114675"/>
          <a:ext cx="3571875" cy="914400"/>
        </a:xfrm>
        <a:prstGeom prst="wedgeRoundRectCallout">
          <a:avLst>
            <a:gd name="adj1" fmla="val 9129"/>
            <a:gd name="adj2" fmla="val -121875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000">
              <a:solidFill>
                <a:sysClr val="windowText" lastClr="000000"/>
              </a:solidFill>
            </a:rPr>
            <a:t>Bagian berwarna biru muda ini untuk perhitungan IRR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F7484-DA3B-499B-9198-282135F419A2}">
  <dimension ref="A1:K19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22" sqref="E22"/>
    </sheetView>
  </sheetViews>
  <sheetFormatPr defaultRowHeight="15" x14ac:dyDescent="0.25"/>
  <cols>
    <col min="1" max="1" width="7.42578125" customWidth="1"/>
    <col min="2" max="2" width="14.140625" customWidth="1"/>
    <col min="3" max="3" width="6.85546875" customWidth="1"/>
    <col min="4" max="4" width="15.28515625" customWidth="1"/>
    <col min="5" max="5" width="16.7109375" customWidth="1"/>
    <col min="6" max="6" width="9.140625" customWidth="1"/>
    <col min="7" max="7" width="15.5703125" customWidth="1"/>
    <col min="8" max="8" width="9.7109375" customWidth="1"/>
    <col min="9" max="9" width="15.28515625" customWidth="1"/>
    <col min="10" max="10" width="11.140625" customWidth="1"/>
    <col min="11" max="11" width="17.28515625" customWidth="1"/>
  </cols>
  <sheetData>
    <row r="1" spans="1:1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5</v>
      </c>
      <c r="I1" s="8" t="s">
        <v>7</v>
      </c>
      <c r="J1" s="9" t="s">
        <v>5</v>
      </c>
      <c r="K1" s="10" t="s">
        <v>7</v>
      </c>
    </row>
    <row r="2" spans="1:11" ht="15.75" thickBot="1" x14ac:dyDescent="0.3">
      <c r="A2" s="11"/>
      <c r="B2" s="12"/>
      <c r="C2" s="13"/>
      <c r="D2" s="14"/>
      <c r="E2" s="15" t="s">
        <v>8</v>
      </c>
      <c r="F2" s="16">
        <v>0.12</v>
      </c>
      <c r="G2" s="17" t="s">
        <v>4</v>
      </c>
      <c r="H2" s="18">
        <v>0.12</v>
      </c>
      <c r="I2" s="19" t="s">
        <v>4</v>
      </c>
      <c r="J2" s="20">
        <v>0.13</v>
      </c>
      <c r="K2" s="21" t="s">
        <v>4</v>
      </c>
    </row>
    <row r="3" spans="1:11" x14ac:dyDescent="0.25">
      <c r="A3" s="22">
        <v>0</v>
      </c>
      <c r="B3" s="23">
        <v>2000000000</v>
      </c>
      <c r="C3" s="24">
        <v>0</v>
      </c>
      <c r="D3" s="25">
        <v>0</v>
      </c>
      <c r="E3" s="26">
        <f>+$D3-$B3-$C3</f>
        <v>-2000000000</v>
      </c>
      <c r="F3" s="27">
        <f t="shared" ref="F3:F13" si="0">1/((1+$F$2)^$A3)</f>
        <v>1</v>
      </c>
      <c r="G3" s="28">
        <f t="shared" ref="G3:G13" si="1">+E3*$F3</f>
        <v>-2000000000</v>
      </c>
      <c r="H3" s="29">
        <f t="shared" ref="H3:H13" si="2">1/((1+$H$2)^$A3)</f>
        <v>1</v>
      </c>
      <c r="I3" s="30">
        <f t="shared" ref="I3:I13" si="3">+E3*H3</f>
        <v>-2000000000</v>
      </c>
      <c r="J3" s="29">
        <f t="shared" ref="J3:J13" si="4">1/((1+$J$2)^$A3)</f>
        <v>1</v>
      </c>
      <c r="K3" s="31">
        <f t="shared" ref="K3:K13" si="5">+E3*J3</f>
        <v>-2000000000</v>
      </c>
    </row>
    <row r="4" spans="1:11" x14ac:dyDescent="0.25">
      <c r="A4" s="32">
        <v>1</v>
      </c>
      <c r="B4" s="33"/>
      <c r="C4" s="34"/>
      <c r="D4" s="35">
        <v>363168000</v>
      </c>
      <c r="E4" s="26">
        <f t="shared" ref="E4:E13" si="6">+$D4-$B4-$C4</f>
        <v>363168000</v>
      </c>
      <c r="F4" s="27">
        <f t="shared" si="0"/>
        <v>0.89285714285714279</v>
      </c>
      <c r="G4" s="35">
        <f t="shared" si="1"/>
        <v>324257142.85714281</v>
      </c>
      <c r="H4" s="29">
        <f t="shared" si="2"/>
        <v>0.89285714285714279</v>
      </c>
      <c r="I4" s="30">
        <f t="shared" si="3"/>
        <v>324257142.85714281</v>
      </c>
      <c r="J4" s="29">
        <f t="shared" si="4"/>
        <v>0.88495575221238942</v>
      </c>
      <c r="K4" s="31">
        <f t="shared" si="5"/>
        <v>321387610.61946905</v>
      </c>
    </row>
    <row r="5" spans="1:11" x14ac:dyDescent="0.25">
      <c r="A5" s="32">
        <v>2</v>
      </c>
      <c r="B5" s="33"/>
      <c r="C5" s="34"/>
      <c r="D5" s="35">
        <v>363168000</v>
      </c>
      <c r="E5" s="26">
        <f t="shared" si="6"/>
        <v>363168000</v>
      </c>
      <c r="F5" s="27">
        <f t="shared" si="0"/>
        <v>0.79719387755102034</v>
      </c>
      <c r="G5" s="35">
        <f t="shared" si="1"/>
        <v>289515306.12244898</v>
      </c>
      <c r="H5" s="29">
        <f t="shared" si="2"/>
        <v>0.79719387755102034</v>
      </c>
      <c r="I5" s="30">
        <f t="shared" si="3"/>
        <v>289515306.12244898</v>
      </c>
      <c r="J5" s="29">
        <f t="shared" si="4"/>
        <v>0.78314668337379612</v>
      </c>
      <c r="K5" s="31">
        <f t="shared" si="5"/>
        <v>284413814.7074948</v>
      </c>
    </row>
    <row r="6" spans="1:11" x14ac:dyDescent="0.25">
      <c r="A6" s="32">
        <v>3</v>
      </c>
      <c r="B6" s="36"/>
      <c r="C6" s="34"/>
      <c r="D6" s="35">
        <v>363168000</v>
      </c>
      <c r="E6" s="26">
        <f t="shared" si="6"/>
        <v>363168000</v>
      </c>
      <c r="F6" s="27">
        <f t="shared" si="0"/>
        <v>0.71178024781341087</v>
      </c>
      <c r="G6" s="35">
        <f t="shared" si="1"/>
        <v>258495809.03790081</v>
      </c>
      <c r="H6" s="29">
        <f t="shared" si="2"/>
        <v>0.71178024781341087</v>
      </c>
      <c r="I6" s="30">
        <f t="shared" si="3"/>
        <v>258495809.03790081</v>
      </c>
      <c r="J6" s="29">
        <f t="shared" si="4"/>
        <v>0.69305016227769578</v>
      </c>
      <c r="K6" s="31">
        <f t="shared" si="5"/>
        <v>251693641.33406621</v>
      </c>
    </row>
    <row r="7" spans="1:11" x14ac:dyDescent="0.25">
      <c r="A7" s="32">
        <v>4</v>
      </c>
      <c r="B7" s="36"/>
      <c r="C7" s="34"/>
      <c r="D7" s="35">
        <v>363168000</v>
      </c>
      <c r="E7" s="26">
        <f t="shared" si="6"/>
        <v>363168000</v>
      </c>
      <c r="F7" s="27">
        <f t="shared" si="0"/>
        <v>0.63551807840483121</v>
      </c>
      <c r="G7" s="35">
        <f t="shared" si="1"/>
        <v>230799829.49812573</v>
      </c>
      <c r="H7" s="29">
        <f t="shared" si="2"/>
        <v>0.63551807840483121</v>
      </c>
      <c r="I7" s="30">
        <f t="shared" si="3"/>
        <v>230799829.49812573</v>
      </c>
      <c r="J7" s="29">
        <f t="shared" si="4"/>
        <v>0.61331872767937679</v>
      </c>
      <c r="K7" s="31">
        <f t="shared" si="5"/>
        <v>222737735.6938639</v>
      </c>
    </row>
    <row r="8" spans="1:11" x14ac:dyDescent="0.25">
      <c r="A8" s="32">
        <v>5</v>
      </c>
      <c r="B8" s="36"/>
      <c r="C8" s="34"/>
      <c r="D8" s="35">
        <v>363168000</v>
      </c>
      <c r="E8" s="26">
        <f t="shared" si="6"/>
        <v>363168000</v>
      </c>
      <c r="F8" s="27">
        <f t="shared" si="0"/>
        <v>0.56742685571859919</v>
      </c>
      <c r="G8" s="35">
        <f t="shared" si="1"/>
        <v>206071276.33761224</v>
      </c>
      <c r="H8" s="29">
        <f t="shared" si="2"/>
        <v>0.56742685571859919</v>
      </c>
      <c r="I8" s="30">
        <f t="shared" si="3"/>
        <v>206071276.33761224</v>
      </c>
      <c r="J8" s="29">
        <f t="shared" si="4"/>
        <v>0.54275993599944861</v>
      </c>
      <c r="K8" s="31">
        <f t="shared" si="5"/>
        <v>197113040.43704775</v>
      </c>
    </row>
    <row r="9" spans="1:11" x14ac:dyDescent="0.25">
      <c r="A9" s="32">
        <v>6</v>
      </c>
      <c r="B9" s="36"/>
      <c r="C9" s="34"/>
      <c r="D9" s="35">
        <v>363168000</v>
      </c>
      <c r="E9" s="26">
        <f t="shared" si="6"/>
        <v>363168000</v>
      </c>
      <c r="F9" s="27">
        <f t="shared" si="0"/>
        <v>0.50663112117732068</v>
      </c>
      <c r="G9" s="35">
        <f t="shared" si="1"/>
        <v>183992211.0157252</v>
      </c>
      <c r="H9" s="29">
        <f t="shared" si="2"/>
        <v>0.50663112117732068</v>
      </c>
      <c r="I9" s="30">
        <f t="shared" si="3"/>
        <v>183992211.0157252</v>
      </c>
      <c r="J9" s="29">
        <f t="shared" si="4"/>
        <v>0.48031852743314046</v>
      </c>
      <c r="K9" s="31">
        <f t="shared" si="5"/>
        <v>174436318.97083876</v>
      </c>
    </row>
    <row r="10" spans="1:11" x14ac:dyDescent="0.25">
      <c r="A10" s="32">
        <v>7</v>
      </c>
      <c r="B10" s="36"/>
      <c r="C10" s="34"/>
      <c r="D10" s="35">
        <v>363168000</v>
      </c>
      <c r="E10" s="26">
        <f t="shared" si="6"/>
        <v>363168000</v>
      </c>
      <c r="F10" s="27">
        <f t="shared" si="0"/>
        <v>0.45234921533689343</v>
      </c>
      <c r="G10" s="35">
        <f t="shared" si="1"/>
        <v>164278759.83546892</v>
      </c>
      <c r="H10" s="29">
        <f t="shared" si="2"/>
        <v>0.45234921533689343</v>
      </c>
      <c r="I10" s="30">
        <f t="shared" si="3"/>
        <v>164278759.83546892</v>
      </c>
      <c r="J10" s="29">
        <f t="shared" si="4"/>
        <v>0.425060643746142</v>
      </c>
      <c r="K10" s="31">
        <f t="shared" si="5"/>
        <v>154368423.8679989</v>
      </c>
    </row>
    <row r="11" spans="1:11" x14ac:dyDescent="0.25">
      <c r="A11" s="32">
        <v>8</v>
      </c>
      <c r="B11" s="36"/>
      <c r="C11" s="34"/>
      <c r="D11" s="35">
        <v>363168000</v>
      </c>
      <c r="E11" s="26">
        <f t="shared" si="6"/>
        <v>363168000</v>
      </c>
      <c r="F11" s="27">
        <f t="shared" si="0"/>
        <v>0.4038832279793691</v>
      </c>
      <c r="G11" s="35">
        <f t="shared" si="1"/>
        <v>146677464.13881153</v>
      </c>
      <c r="H11" s="29">
        <f t="shared" si="2"/>
        <v>0.4038832279793691</v>
      </c>
      <c r="I11" s="30">
        <f t="shared" si="3"/>
        <v>146677464.13881153</v>
      </c>
      <c r="J11" s="29">
        <f t="shared" si="4"/>
        <v>0.37615986172224958</v>
      </c>
      <c r="K11" s="31">
        <f t="shared" si="5"/>
        <v>136609224.66194594</v>
      </c>
    </row>
    <row r="12" spans="1:11" x14ac:dyDescent="0.25">
      <c r="A12" s="32">
        <v>9</v>
      </c>
      <c r="B12" s="36"/>
      <c r="C12" s="34"/>
      <c r="D12" s="35">
        <v>363168000</v>
      </c>
      <c r="E12" s="26">
        <f t="shared" si="6"/>
        <v>363168000</v>
      </c>
      <c r="F12" s="27">
        <f t="shared" si="0"/>
        <v>0.36061002498157957</v>
      </c>
      <c r="G12" s="35">
        <f t="shared" si="1"/>
        <v>130962021.55251029</v>
      </c>
      <c r="H12" s="29">
        <f t="shared" si="2"/>
        <v>0.36061002498157957</v>
      </c>
      <c r="I12" s="30">
        <f t="shared" si="3"/>
        <v>130962021.55251029</v>
      </c>
      <c r="J12" s="29">
        <f t="shared" si="4"/>
        <v>0.33288483338252178</v>
      </c>
      <c r="K12" s="31">
        <f t="shared" si="5"/>
        <v>120893119.16986367</v>
      </c>
    </row>
    <row r="13" spans="1:11" ht="15.75" thickBot="1" x14ac:dyDescent="0.3">
      <c r="A13" s="32">
        <v>10</v>
      </c>
      <c r="B13" s="36"/>
      <c r="C13" s="34"/>
      <c r="D13" s="35">
        <v>363168000</v>
      </c>
      <c r="E13" s="26">
        <f t="shared" si="6"/>
        <v>363168000</v>
      </c>
      <c r="F13" s="27">
        <f t="shared" si="0"/>
        <v>0.32197323659069599</v>
      </c>
      <c r="G13" s="35">
        <f t="shared" si="1"/>
        <v>116930376.38616988</v>
      </c>
      <c r="H13" s="29">
        <f t="shared" si="2"/>
        <v>0.32197323659069599</v>
      </c>
      <c r="I13" s="30">
        <f t="shared" si="3"/>
        <v>116930376.38616988</v>
      </c>
      <c r="J13" s="29">
        <f t="shared" si="4"/>
        <v>0.2945883481261255</v>
      </c>
      <c r="K13" s="31">
        <f t="shared" si="5"/>
        <v>106985061.21226874</v>
      </c>
    </row>
    <row r="14" spans="1:11" ht="15.75" thickBot="1" x14ac:dyDescent="0.3">
      <c r="A14" s="37" t="s">
        <v>9</v>
      </c>
      <c r="B14" s="38">
        <f>SUM(B3:B13)</f>
        <v>2000000000</v>
      </c>
      <c r="C14" s="39">
        <f>SUM(C3:C13)</f>
        <v>0</v>
      </c>
      <c r="D14" s="40">
        <f>SUM(D3:D13)</f>
        <v>3631680000</v>
      </c>
      <c r="E14" s="41"/>
      <c r="F14" s="42"/>
      <c r="G14" s="43">
        <f>SUM(G3:G13)</f>
        <v>51980196.781916678</v>
      </c>
      <c r="H14" s="44"/>
      <c r="I14" s="45">
        <f>SUM(I3:I13)</f>
        <v>51980196.781916678</v>
      </c>
      <c r="J14" s="46"/>
      <c r="K14" s="47">
        <f>SUM(K3:K13)</f>
        <v>-29362009.325142324</v>
      </c>
    </row>
    <row r="15" spans="1:11" x14ac:dyDescent="0.25">
      <c r="G15" s="48" t="s">
        <v>10</v>
      </c>
      <c r="I15" s="48" t="s">
        <v>11</v>
      </c>
      <c r="K15" t="s">
        <v>12</v>
      </c>
    </row>
    <row r="16" spans="1:11" x14ac:dyDescent="0.25">
      <c r="C16" s="49" t="s">
        <v>13</v>
      </c>
      <c r="D16" s="50">
        <f>G14</f>
        <v>51980196.781916678</v>
      </c>
    </row>
    <row r="17" spans="3:7" x14ac:dyDescent="0.25">
      <c r="C17" s="49" t="s">
        <v>14</v>
      </c>
      <c r="D17" s="51">
        <f>SUM(G4:G13)/ABS(G3)</f>
        <v>1.0259900983909582</v>
      </c>
      <c r="F17" t="s">
        <v>15</v>
      </c>
      <c r="G17" s="52">
        <f>+SUM(G4:G13)</f>
        <v>2051980196.7819164</v>
      </c>
    </row>
    <row r="18" spans="3:7" x14ac:dyDescent="0.25">
      <c r="C18" s="49" t="s">
        <v>16</v>
      </c>
      <c r="D18" s="51"/>
      <c r="F18" t="s">
        <v>17</v>
      </c>
      <c r="G18" s="53">
        <f>ABS(G3)</f>
        <v>2000000000</v>
      </c>
    </row>
    <row r="19" spans="3:7" x14ac:dyDescent="0.25">
      <c r="C19" s="49" t="s">
        <v>18</v>
      </c>
      <c r="D19" s="54">
        <f>H2+((J2-H2)*(I14/(I14-K14)))</f>
        <v>0.12639031067260489</v>
      </c>
    </row>
  </sheetData>
  <mergeCells count="4">
    <mergeCell ref="A1:A2"/>
    <mergeCell ref="B1:B2"/>
    <mergeCell ref="C1:C2"/>
    <mergeCell ref="D1:D2"/>
  </mergeCell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Latihan NPV IRR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Sutawi</dc:creator>
  <cp:lastModifiedBy>Sutawi</cp:lastModifiedBy>
  <dcterms:created xsi:type="dcterms:W3CDTF">2021-08-05T03:52:12Z</dcterms:created>
  <dcterms:modified xsi:type="dcterms:W3CDTF">2021-08-05T03:53:03Z</dcterms:modified>
</cp:coreProperties>
</file>