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45" windowWidth="19935" windowHeight="8130" activeTab="0"/>
  </bookViews>
  <sheets>
    <sheet name="Trial &amp; Error" sheetId="1" r:id="rId1"/>
    <sheet name="Sheet1" sheetId="2" r:id="rId2"/>
  </sheets>
</workbook>
</file>

<file path=xl/sharedStrings.xml><?xml version="1.0" encoding="utf-8"?>
<sst xmlns="http://schemas.openxmlformats.org/spreadsheetml/2006/main" uniqueCount="65" count="65">
  <si>
    <t>KA</t>
  </si>
  <si>
    <t>ME</t>
  </si>
  <si>
    <t>Prot</t>
  </si>
  <si>
    <t>Lemak</t>
  </si>
  <si>
    <t>Serat</t>
  </si>
  <si>
    <t>Abu</t>
  </si>
  <si>
    <t>In %</t>
  </si>
  <si>
    <t>Lime Stone</t>
  </si>
  <si>
    <t>DCP</t>
  </si>
  <si>
    <t>CPO/Minyak</t>
  </si>
  <si>
    <t>Garam</t>
  </si>
  <si>
    <t>Kalsium</t>
  </si>
  <si>
    <t>Phos.Tot</t>
  </si>
  <si>
    <t>Av. Phos</t>
  </si>
  <si>
    <t>Sodium</t>
  </si>
  <si>
    <t>Lys</t>
  </si>
  <si>
    <t>Met</t>
  </si>
  <si>
    <t>Met+Sys</t>
  </si>
  <si>
    <t>L-Lysine</t>
  </si>
  <si>
    <t>DL-Methionine</t>
  </si>
  <si>
    <t>Chloride</t>
  </si>
  <si>
    <t>Bahan Baku</t>
  </si>
  <si>
    <t>Soda Kue</t>
  </si>
  <si>
    <t>Total</t>
  </si>
  <si>
    <t>%</t>
  </si>
  <si>
    <t>KANDUNGAN ZAT GIZI BAHAN BAKU</t>
  </si>
  <si>
    <t>Jagung   8.3</t>
  </si>
  <si>
    <t>Katul   12</t>
  </si>
  <si>
    <t>SBM   46.5</t>
  </si>
  <si>
    <t>MBM   50</t>
  </si>
  <si>
    <t>?</t>
  </si>
  <si>
    <t>Min</t>
  </si>
  <si>
    <t>Max</t>
  </si>
  <si>
    <t>0.16**</t>
  </si>
  <si>
    <t>0.2**</t>
  </si>
  <si>
    <t>Jagung   7.5</t>
  </si>
  <si>
    <t>SBM   46</t>
  </si>
  <si>
    <t>CPO</t>
  </si>
  <si>
    <t>Tryptophan</t>
  </si>
  <si>
    <t>Arginine</t>
  </si>
  <si>
    <t>Isoleucine</t>
  </si>
  <si>
    <t>Valin</t>
  </si>
  <si>
    <t>Threonine</t>
  </si>
  <si>
    <t>asam amino tercerna</t>
  </si>
  <si>
    <t xml:space="preserve">SBM   </t>
  </si>
  <si>
    <t>KATUL</t>
  </si>
  <si>
    <t>PROT</t>
  </si>
  <si>
    <t>M+C</t>
  </si>
  <si>
    <t>1000 Kg</t>
  </si>
  <si>
    <t>Ca</t>
  </si>
  <si>
    <t>Na</t>
  </si>
  <si>
    <t>Cl</t>
  </si>
  <si>
    <t>P</t>
  </si>
  <si>
    <t>Av.P</t>
  </si>
  <si>
    <t>Thre</t>
  </si>
  <si>
    <t>Arg</t>
  </si>
  <si>
    <t>Iso</t>
  </si>
  <si>
    <t>Val</t>
  </si>
  <si>
    <t>Tryp</t>
  </si>
  <si>
    <t>Threo</t>
  </si>
  <si>
    <t>Argi</t>
  </si>
  <si>
    <t>Isoleu</t>
  </si>
  <si>
    <t>Calsium</t>
  </si>
  <si>
    <t>ISI PADA KOLOM BERWANA HIJAU</t>
  </si>
  <si>
    <t>FORMULASI PAKAN LAYER DENGAN 2 LANGKAH , MEMASUKAN % SBM ( UNTUK MENGATUR PROT ) DAN % CPO ( UNTUK MENGATUR  ENERGI )</t>
  </si>
</sst>
</file>

<file path=xl/styles.xml><?xml version="1.0" encoding="utf-8"?>
<styleSheet xmlns="http://schemas.openxmlformats.org/spreadsheetml/2006/main">
  <numFmts count="7">
    <numFmt numFmtId="0" formatCode="General"/>
    <numFmt numFmtId="10" formatCode="0.00%"/>
    <numFmt numFmtId="2" formatCode="0.00"/>
    <numFmt numFmtId="1" formatCode="0"/>
    <numFmt numFmtId="164" formatCode="0.0%"/>
    <numFmt numFmtId="165" formatCode="0.000"/>
    <numFmt numFmtId="166" formatCode="0.0"/>
  </numFmts>
  <fonts count="11">
    <font>
      <name val="Calibri"/>
      <sz val="11"/>
    </font>
    <font>
      <name val="Times New Roman"/>
      <b/>
      <sz val="10"/>
      <color rgb="FF000000"/>
    </font>
    <font>
      <name val="Times New Roman"/>
      <b/>
      <sz val="18"/>
      <color rgb="FFFFFFFF"/>
    </font>
    <font>
      <name val="Times New Roman"/>
      <b/>
      <sz val="14"/>
      <color rgb="FFFFFFFF"/>
    </font>
    <font>
      <name val="Times New Roman"/>
      <b/>
      <sz val="18"/>
      <color rgb="FFFF0000"/>
    </font>
    <font>
      <name val="Times New Roman"/>
      <b/>
      <sz val="10"/>
      <color rgb="FFFFFFFF"/>
    </font>
    <font>
      <name val="Times New Roman"/>
      <b/>
      <sz val="10"/>
    </font>
    <font>
      <name val="Times New Roman"/>
      <b/>
      <sz val="11"/>
    </font>
    <font>
      <name val="Calibri"/>
      <sz val="11"/>
      <color rgb="FF000000"/>
    </font>
    <font>
      <name val="Times New Roman"/>
      <b/>
      <sz val="18"/>
      <color rgb="FF000000"/>
    </font>
    <font>
      <name val="Times New Roman"/>
      <b/>
      <sz val="14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Alignment="1">
      <alignment horizontal="center" vertical="bottom"/>
    </xf>
    <xf numFmtId="0" fontId="1" fillId="2" borderId="0" xfId="0" applyFont="1" applyFill="1" applyAlignment="1">
      <alignment horizontal="left" vertical="bottom"/>
    </xf>
    <xf numFmtId="0" fontId="1" fillId="2" borderId="0" xfId="0" applyFont="1" applyFill="1" applyBorder="1" applyAlignment="1">
      <alignment horizontal="center" vertical="bottom"/>
    </xf>
    <xf numFmtId="0" fontId="2" fillId="3" borderId="0" xfId="0" applyFont="1" applyFill="1" applyBorder="1" applyAlignment="1">
      <alignment horizontal="center" vertical="bottom"/>
    </xf>
    <xf numFmtId="0" fontId="3" fillId="3" borderId="1" xfId="0" applyFont="1" applyFill="1" applyBorder="1" applyAlignment="1">
      <alignment horizontal="center" vertical="bottom"/>
    </xf>
    <xf numFmtId="0" fontId="3" fillId="3" borderId="2" xfId="0" applyFont="1" applyFill="1" applyBorder="1" applyAlignment="1">
      <alignment horizontal="center" vertical="bottom"/>
    </xf>
    <xf numFmtId="0" fontId="3" fillId="3" borderId="3" xfId="0" applyFont="1" applyFill="1" applyBorder="1" applyAlignment="1">
      <alignment horizontal="center" vertical="bottom"/>
    </xf>
    <xf numFmtId="0" fontId="4" fillId="2" borderId="0" xfId="0" applyFont="1" applyFill="1" applyBorder="1" applyAlignment="1">
      <alignment horizontal="center" vertical="bottom"/>
    </xf>
    <xf numFmtId="0" fontId="5" fillId="3" borderId="4" xfId="0" applyFont="1" applyFill="1" applyBorder="1" applyAlignment="1">
      <alignment horizontal="left" vertical="bottom"/>
    </xf>
    <xf numFmtId="0" fontId="5" fillId="3" borderId="5" xfId="0" applyFont="1" applyFill="1" applyBorder="1" applyAlignment="1">
      <alignment horizontal="center" vertical="bottom"/>
    </xf>
    <xf numFmtId="0" fontId="5" fillId="3" borderId="5" xfId="0" applyFont="1" applyFill="1" applyBorder="1" applyAlignment="1">
      <alignment horizontal="left" vertical="bottom"/>
    </xf>
    <xf numFmtId="0" fontId="5" fillId="3" borderId="0" xfId="0" applyFont="1" applyFill="1" applyBorder="1" applyAlignment="1">
      <alignment horizontal="left" vertical="bottom"/>
    </xf>
    <xf numFmtId="0" fontId="5" fillId="3" borderId="0" xfId="0" applyFont="1" applyFill="1" applyBorder="1" applyAlignment="1">
      <alignment horizontal="center" vertical="bottom"/>
    </xf>
    <xf numFmtId="0" fontId="5" fillId="2" borderId="0" xfId="0" applyFont="1" applyFill="1" applyBorder="1" applyAlignment="1">
      <alignment horizontal="center" vertical="bottom"/>
    </xf>
    <xf numFmtId="0" fontId="1" fillId="2" borderId="4" xfId="0" applyFont="1" applyFill="1" applyBorder="1" applyAlignment="1">
      <alignment horizontal="left" vertical="bottom"/>
    </xf>
    <xf numFmtId="0" fontId="1" fillId="2" borderId="4" xfId="0" applyFont="1" applyFill="1" applyBorder="1" applyAlignment="1">
      <alignment horizontal="center" vertical="bottom"/>
    </xf>
    <xf numFmtId="10" fontId="1" fillId="2" borderId="4" xfId="0" applyNumberFormat="1" applyFont="1" applyFill="1" applyBorder="1" applyAlignment="1">
      <alignment horizontal="center" vertical="bottom"/>
    </xf>
    <xf numFmtId="2" fontId="1" fillId="2" borderId="4" xfId="0" applyNumberFormat="1" applyFont="1" applyFill="1" applyBorder="1" applyAlignment="1">
      <alignment horizontal="center" vertical="bottom"/>
    </xf>
    <xf numFmtId="0" fontId="1" fillId="4" borderId="4" xfId="0" applyFont="1" applyFill="1" applyBorder="1" applyAlignment="1">
      <alignment horizontal="center" vertical="bottom"/>
    </xf>
    <xf numFmtId="0" fontId="1" fillId="5" borderId="4" xfId="0" applyFont="1" applyFill="1" applyBorder="1" applyAlignment="1">
      <alignment horizontal="center" vertical="bottom"/>
    </xf>
    <xf numFmtId="1" fontId="5" fillId="3" borderId="4" xfId="0" applyNumberFormat="1" applyFont="1" applyFill="1" applyBorder="1" applyAlignment="1">
      <alignment horizontal="center" vertical="bottom"/>
    </xf>
    <xf numFmtId="164" fontId="5" fillId="3" borderId="4" xfId="0" applyNumberFormat="1" applyFont="1" applyFill="1" applyBorder="1" applyAlignment="1">
      <alignment horizontal="center" vertical="bottom"/>
    </xf>
    <xf numFmtId="2" fontId="5" fillId="3" borderId="4" xfId="0" applyNumberFormat="1" applyFont="1" applyFill="1" applyBorder="1" applyAlignment="1">
      <alignment horizontal="center" vertical="bottom"/>
    </xf>
    <xf numFmtId="165" fontId="5" fillId="3" borderId="4" xfId="0" applyNumberFormat="1" applyFont="1" applyFill="1" applyBorder="1" applyAlignment="1">
      <alignment horizontal="center" vertical="bottom"/>
    </xf>
    <xf numFmtId="0" fontId="6" fillId="2" borderId="0" xfId="0" applyFont="1" applyFill="1" applyBorder="1" applyAlignment="1">
      <alignment horizontal="center" vertical="bottom"/>
    </xf>
    <xf numFmtId="0" fontId="7" fillId="2" borderId="4" xfId="0" applyFont="1" applyFill="1" applyBorder="1" applyAlignment="1">
      <alignment horizontal="center" vertical="bottom"/>
    </xf>
    <xf numFmtId="0" fontId="7" fillId="6" borderId="4" xfId="0" applyFont="1" applyFill="1" applyBorder="1" applyAlignment="1">
      <alignment horizontal="center" vertical="bottom"/>
    </xf>
    <xf numFmtId="0" fontId="1" fillId="2" borderId="4" xfId="0" applyFont="1" applyFill="1" applyBorder="1" applyAlignment="1">
      <alignment vertical="bottom"/>
    </xf>
    <xf numFmtId="1" fontId="1" fillId="2" borderId="4" xfId="0" applyNumberFormat="1" applyFont="1" applyFill="1" applyBorder="1" applyAlignment="1">
      <alignment horizontal="center" vertical="bottom"/>
    </xf>
    <xf numFmtId="165" fontId="1" fillId="2" borderId="4" xfId="0" applyNumberFormat="1" applyFont="1" applyFill="1" applyBorder="1" applyAlignment="1">
      <alignment horizontal="center" vertical="bottom"/>
    </xf>
    <xf numFmtId="166" fontId="7" fillId="6" borderId="4" xfId="0" applyNumberFormat="1" applyFont="1" applyFill="1" applyBorder="1" applyAlignment="1">
      <alignment horizontal="center" vertical="bottom"/>
    </xf>
    <xf numFmtId="2" fontId="1" fillId="2" borderId="0" xfId="0" applyNumberFormat="1" applyFont="1" applyFill="1" applyAlignment="1">
      <alignment horizontal="center" vertical="bottom"/>
    </xf>
    <xf numFmtId="10" fontId="1" fillId="2" borderId="0" xfId="0" applyNumberFormat="1" applyFont="1" applyFill="1" applyAlignment="1">
      <alignment horizontal="center" vertical="bottom"/>
    </xf>
    <xf numFmtId="0" fontId="1" fillId="7" borderId="4" xfId="0" applyFont="1" applyFill="1" applyBorder="1" applyAlignment="1">
      <alignment horizontal="center" vertical="bottom"/>
    </xf>
    <xf numFmtId="0" fontId="1" fillId="5" borderId="4" xfId="0" applyNumberFormat="1" applyFont="1" applyFill="1" applyBorder="1" applyAlignment="1">
      <alignment horizontal="center" vertical="bottom"/>
    </xf>
    <xf numFmtId="0" fontId="8" fillId="2" borderId="0" xfId="0" applyFont="1" applyFill="1" applyAlignment="1">
      <alignment vertical="bottom"/>
    </xf>
    <xf numFmtId="0" fontId="8" fillId="2" borderId="0" xfId="0" applyFont="1" applyFill="1" applyAlignment="1">
      <alignment horizontal="center" vertical="bottom"/>
    </xf>
    <xf numFmtId="0" fontId="9" fillId="2" borderId="0" xfId="0" applyFont="1" applyFill="1" applyBorder="1" applyAlignment="1">
      <alignment horizontal="center" vertical="bottom"/>
    </xf>
    <xf numFmtId="0" fontId="10" fillId="2" borderId="1" xfId="0" applyFont="1" applyFill="1" applyBorder="1" applyAlignment="1">
      <alignment horizontal="center" vertical="bottom"/>
    </xf>
    <xf numFmtId="0" fontId="10" fillId="2" borderId="2" xfId="0" applyFont="1" applyFill="1" applyBorder="1" applyAlignment="1">
      <alignment horizontal="center" vertical="bottom"/>
    </xf>
    <xf numFmtId="0" fontId="10" fillId="2" borderId="3" xfId="0" applyFont="1" applyFill="1" applyBorder="1" applyAlignment="1">
      <alignment horizontal="center" vertical="bottom"/>
    </xf>
    <xf numFmtId="0" fontId="1" fillId="2" borderId="5" xfId="0" applyFont="1" applyFill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AW35"/>
  <sheetViews>
    <sheetView tabSelected="1" workbookViewId="0" topLeftCell="T1">
      <selection activeCell="AE25" sqref="AE25"/>
    </sheetView>
  </sheetViews>
  <sheetFormatPr defaultRowHeight="12.75" defaultColWidth="10"/>
  <cols>
    <col min="1" max="1" customWidth="0" width="9.140625" style="1"/>
    <col min="2" max="2" customWidth="1" width="12.7109375" style="1"/>
    <col min="3" max="3" customWidth="1" width="5.7109375" style="1"/>
    <col min="4" max="4" customWidth="1" width="7.2851562" style="1"/>
    <col min="5" max="9" customWidth="1" width="6.4257812" style="1"/>
    <col min="10" max="10" customWidth="1" width="7.5703125" style="1"/>
    <col min="11" max="11" customWidth="1" width="7.7109375" style="1"/>
    <col min="12" max="13" customWidth="1" width="6.4257812" style="1"/>
    <col min="14" max="21" customWidth="1" width="6.7109375" style="1"/>
    <col min="22" max="23" customWidth="0" width="9.140625" style="1"/>
    <col min="24" max="24" customWidth="1" width="8.7109375" style="1"/>
    <col min="25" max="25" customWidth="1" width="12.425781" style="1"/>
    <col min="26" max="26" hidden="1" customWidth="1" width="7.7109375" style="1"/>
    <col min="27" max="27" hidden="1" customWidth="1" width="5.4257812" style="1"/>
    <col min="28" max="28" customWidth="1" width="7.5703125" style="1"/>
    <col min="29" max="29" customWidth="1" width="7.2851562" style="1"/>
    <col min="30" max="30" customWidth="1" width="6.140625" style="1"/>
    <col min="31" max="31" customWidth="1" width="7.140625" style="1"/>
    <col min="32" max="32" customWidth="1" width="5.7109375" style="1"/>
    <col min="33" max="33" customWidth="1" width="6.5703125" style="1"/>
    <col min="34" max="34" customWidth="1" width="5.8554688" style="1"/>
    <col min="35" max="35" customWidth="1" width="5.140625" style="1"/>
    <col min="36" max="36" customWidth="1" width="5.8554688" style="1"/>
    <col min="37" max="38" customWidth="1" width="7.7109375" style="1"/>
    <col min="39" max="39" customWidth="1" width="6.2851562" style="1"/>
    <col min="40" max="40" customWidth="1" width="6.140625" style="1"/>
    <col min="41" max="48" customWidth="1" width="6.0" style="1"/>
    <col min="49" max="16384" customWidth="0" width="9.140625" style="1"/>
  </cols>
  <sheetData>
    <row r="2" spans="8:8">
      <c r="Y2" s="2" t="s">
        <v>64</v>
      </c>
    </row>
    <row r="3" spans="8:8">
      <c r="Y3" s="2" t="s">
        <v>63</v>
      </c>
      <c r="AA3" s="2"/>
      <c r="AE3" s="3"/>
    </row>
    <row r="4" spans="8:8" ht="30.0" customHeight="1">
      <c r="B4" s="4" t="s">
        <v>25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 t="s">
        <v>43</v>
      </c>
      <c r="O4" s="6"/>
      <c r="P4" s="6"/>
      <c r="Q4" s="6"/>
      <c r="R4" s="6"/>
      <c r="S4" s="6"/>
      <c r="T4" s="6"/>
      <c r="U4" s="7"/>
      <c r="V4" s="8"/>
      <c r="W4" s="8"/>
      <c r="Y4" s="9" t="s">
        <v>21</v>
      </c>
      <c r="Z4" s="10" t="s">
        <v>6</v>
      </c>
      <c r="AB4" s="10" t="s">
        <v>48</v>
      </c>
      <c r="AC4" s="10" t="s">
        <v>6</v>
      </c>
      <c r="AD4" s="10" t="s">
        <v>0</v>
      </c>
      <c r="AE4" s="10" t="s">
        <v>1</v>
      </c>
      <c r="AF4" s="11" t="s">
        <v>2</v>
      </c>
      <c r="AG4" s="11" t="s">
        <v>3</v>
      </c>
      <c r="AH4" s="11" t="s">
        <v>4</v>
      </c>
      <c r="AI4" s="11" t="s">
        <v>5</v>
      </c>
      <c r="AJ4" s="11" t="s">
        <v>11</v>
      </c>
      <c r="AK4" s="11" t="s">
        <v>12</v>
      </c>
      <c r="AL4" s="11" t="s">
        <v>13</v>
      </c>
      <c r="AM4" s="11" t="s">
        <v>14</v>
      </c>
      <c r="AN4" s="11" t="s">
        <v>20</v>
      </c>
      <c r="AO4" s="10" t="s">
        <v>15</v>
      </c>
      <c r="AP4" s="10" t="s">
        <v>16</v>
      </c>
      <c r="AQ4" s="10" t="s">
        <v>17</v>
      </c>
      <c r="AR4" s="12" t="s">
        <v>38</v>
      </c>
      <c r="AS4" s="13" t="s">
        <v>42</v>
      </c>
      <c r="AT4" s="12" t="s">
        <v>39</v>
      </c>
      <c r="AU4" s="12" t="s">
        <v>40</v>
      </c>
      <c r="AV4" s="12" t="s">
        <v>41</v>
      </c>
    </row>
    <row r="5" spans="8:8">
      <c r="B5" s="11" t="s">
        <v>21</v>
      </c>
      <c r="C5" s="10" t="s">
        <v>0</v>
      </c>
      <c r="D5" s="10" t="s">
        <v>1</v>
      </c>
      <c r="E5" s="11" t="s">
        <v>2</v>
      </c>
      <c r="F5" s="11" t="s">
        <v>3</v>
      </c>
      <c r="G5" s="11" t="s">
        <v>4</v>
      </c>
      <c r="H5" s="11" t="s">
        <v>5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20</v>
      </c>
      <c r="N5" s="10" t="s">
        <v>15</v>
      </c>
      <c r="O5" s="10" t="s">
        <v>16</v>
      </c>
      <c r="P5" s="10" t="s">
        <v>17</v>
      </c>
      <c r="Q5" s="12" t="s">
        <v>38</v>
      </c>
      <c r="R5" s="13" t="s">
        <v>42</v>
      </c>
      <c r="S5" s="12" t="s">
        <v>39</v>
      </c>
      <c r="T5" s="12" t="s">
        <v>40</v>
      </c>
      <c r="U5" s="12" t="s">
        <v>41</v>
      </c>
      <c r="V5" s="14"/>
      <c r="W5" s="14"/>
      <c r="Y5" s="15" t="s">
        <v>35</v>
      </c>
      <c r="Z5" s="16">
        <v>50.0</v>
      </c>
      <c r="AA5" s="2" t="s">
        <v>24</v>
      </c>
      <c r="AB5" s="16">
        <v>500.0</v>
      </c>
      <c r="AC5" s="17">
        <f t="shared" si="0" ref="AC5:AC15">AB5/$AB$16</f>
        <v>0.5001000200040008</v>
      </c>
      <c r="AD5" s="18">
        <f>C6*$AC$5</f>
        <v>6.50130026005201</v>
      </c>
      <c r="AE5" s="18">
        <f t="shared" si="1" ref="AE5:AV5">D6*$AC$5</f>
        <v>1676.8353670734145</v>
      </c>
      <c r="AF5" s="18">
        <f t="shared" si="1"/>
        <v>3.750750150030006</v>
      </c>
      <c r="AG5" s="18">
        <f t="shared" si="1"/>
        <v>1.9003800760152028</v>
      </c>
      <c r="AH5" s="18">
        <f t="shared" si="1"/>
        <v>1.250250050010002</v>
      </c>
      <c r="AI5" s="18">
        <f t="shared" si="1"/>
        <v>0.550110022004401</v>
      </c>
      <c r="AJ5" s="18">
        <f t="shared" si="1"/>
        <v>0.010002000400080016</v>
      </c>
      <c r="AK5" s="18">
        <f t="shared" si="1"/>
        <v>0.1300260052010402</v>
      </c>
      <c r="AL5" s="18">
        <f t="shared" si="1"/>
        <v>0.03400680136027206</v>
      </c>
      <c r="AM5" s="18">
        <f t="shared" si="1"/>
        <v>0.015003000600120022</v>
      </c>
      <c r="AN5" s="18">
        <f t="shared" si="1"/>
        <v>0.020004000800160033</v>
      </c>
      <c r="AO5" s="18">
        <f t="shared" si="1"/>
        <v>0.10552110422084417</v>
      </c>
      <c r="AP5" s="18">
        <f t="shared" si="1"/>
        <v>0.08101620324064814</v>
      </c>
      <c r="AQ5" s="18">
        <f t="shared" si="1"/>
        <v>0.15503100620124025</v>
      </c>
      <c r="AR5" s="18">
        <f t="shared" si="1"/>
        <v>0.030006001200240044</v>
      </c>
      <c r="AS5" s="18">
        <f t="shared" si="1"/>
        <v>0.10352070414082816</v>
      </c>
      <c r="AT5" s="18">
        <f t="shared" si="1"/>
        <v>0.1825365073014603</v>
      </c>
      <c r="AU5" s="18">
        <f t="shared" si="1"/>
        <v>0.1260252050410082</v>
      </c>
      <c r="AV5" s="18">
        <f t="shared" si="1"/>
        <v>0.22004400880176034</v>
      </c>
    </row>
    <row r="6" spans="8:8">
      <c r="B6" s="15" t="s">
        <v>26</v>
      </c>
      <c r="C6" s="16">
        <v>13.0</v>
      </c>
      <c r="D6" s="16">
        <v>3353.0</v>
      </c>
      <c r="E6" s="15">
        <v>7.5</v>
      </c>
      <c r="F6" s="15">
        <v>3.8</v>
      </c>
      <c r="G6" s="15">
        <v>2.5</v>
      </c>
      <c r="H6" s="15">
        <v>1.1</v>
      </c>
      <c r="I6" s="15">
        <v>0.02</v>
      </c>
      <c r="J6" s="15">
        <v>0.26</v>
      </c>
      <c r="K6" s="15">
        <v>0.068</v>
      </c>
      <c r="L6" s="15">
        <v>0.03</v>
      </c>
      <c r="M6" s="15">
        <v>0.04</v>
      </c>
      <c r="N6" s="16">
        <v>0.211</v>
      </c>
      <c r="O6" s="16">
        <v>0.162</v>
      </c>
      <c r="P6" s="16">
        <v>0.31</v>
      </c>
      <c r="Q6" s="16">
        <v>0.06</v>
      </c>
      <c r="R6" s="16">
        <v>0.207</v>
      </c>
      <c r="S6" s="15">
        <v>0.365</v>
      </c>
      <c r="T6" s="16">
        <v>0.252</v>
      </c>
      <c r="U6" s="16">
        <v>0.44</v>
      </c>
      <c r="V6" s="3"/>
      <c r="W6" s="3"/>
      <c r="Y6" s="15" t="s">
        <v>27</v>
      </c>
      <c r="Z6" s="16" t="s">
        <v>30</v>
      </c>
      <c r="AA6" s="2" t="s">
        <v>24</v>
      </c>
      <c r="AB6" s="16">
        <f>AB20*10</f>
        <v>100.99999999999994</v>
      </c>
      <c r="AC6" s="17">
        <f t="shared" si="0"/>
        <v>0.10102020404080811</v>
      </c>
      <c r="AD6" s="18">
        <f>C7*$AC$6</f>
        <v>1.2122424484896972</v>
      </c>
      <c r="AE6" s="18">
        <f t="shared" si="2" ref="AE6:AV6">D7*$AC$6</f>
        <v>269.7239447889576</v>
      </c>
      <c r="AF6" s="18">
        <f t="shared" si="2"/>
        <v>1.2122424484896972</v>
      </c>
      <c r="AG6" s="18">
        <f t="shared" si="2"/>
        <v>1.6163232646529297</v>
      </c>
      <c r="AH6" s="18">
        <f t="shared" si="2"/>
        <v>0.7576515303060608</v>
      </c>
      <c r="AI6" s="18">
        <f t="shared" si="2"/>
        <v>0.8081616323264649</v>
      </c>
      <c r="AJ6" s="18">
        <f t="shared" si="2"/>
        <v>0.010102020404080812</v>
      </c>
      <c r="AK6" s="18">
        <f t="shared" si="2"/>
        <v>0.15153030606121215</v>
      </c>
      <c r="AL6" s="18">
        <f t="shared" si="2"/>
        <v>0.025255051010202027</v>
      </c>
      <c r="AM6" s="18">
        <f t="shared" si="2"/>
        <v>0.005051010202040406</v>
      </c>
      <c r="AN6" s="18">
        <f t="shared" si="2"/>
        <v>0.0060612122424484865</v>
      </c>
      <c r="AO6" s="18">
        <f t="shared" si="2"/>
        <v>0.039397879575915166</v>
      </c>
      <c r="AP6" s="18">
        <f t="shared" si="2"/>
        <v>0.011718343668733741</v>
      </c>
      <c r="AQ6" s="18">
        <f t="shared" si="2"/>
        <v>0.03313462692538506</v>
      </c>
      <c r="AR6" s="18">
        <f t="shared" si="2"/>
        <v>0.008788757751550304</v>
      </c>
      <c r="AS6" s="18">
        <f t="shared" si="2"/>
        <v>0.025255051010202027</v>
      </c>
      <c r="AT6" s="18">
        <f t="shared" si="2"/>
        <v>0.08061412282456487</v>
      </c>
      <c r="AU6" s="18">
        <f t="shared" si="2"/>
        <v>0.026366273254650918</v>
      </c>
      <c r="AV6" s="18">
        <f t="shared" si="2"/>
        <v>0.039296859371874354</v>
      </c>
    </row>
    <row r="7" spans="8:8">
      <c r="B7" s="15" t="s">
        <v>27</v>
      </c>
      <c r="C7" s="16">
        <v>12.0</v>
      </c>
      <c r="D7" s="16">
        <v>2670.0</v>
      </c>
      <c r="E7" s="16">
        <v>12.0</v>
      </c>
      <c r="F7" s="16">
        <v>16.0</v>
      </c>
      <c r="G7" s="16">
        <v>7.5</v>
      </c>
      <c r="H7" s="16">
        <v>8.0</v>
      </c>
      <c r="I7" s="16">
        <v>0.1</v>
      </c>
      <c r="J7" s="16">
        <v>1.5</v>
      </c>
      <c r="K7" s="16">
        <v>0.25</v>
      </c>
      <c r="L7" s="16">
        <v>0.05</v>
      </c>
      <c r="M7" s="16">
        <v>0.06</v>
      </c>
      <c r="N7" s="16">
        <v>0.39</v>
      </c>
      <c r="O7" s="16">
        <v>0.116</v>
      </c>
      <c r="P7" s="16">
        <v>0.328</v>
      </c>
      <c r="Q7" s="16">
        <v>0.087</v>
      </c>
      <c r="R7" s="16">
        <v>0.25</v>
      </c>
      <c r="S7" s="15">
        <v>0.798</v>
      </c>
      <c r="T7" s="16">
        <v>0.261</v>
      </c>
      <c r="U7" s="16">
        <v>0.389</v>
      </c>
      <c r="V7" s="3"/>
      <c r="W7" s="3"/>
      <c r="Y7" s="15" t="s">
        <v>36</v>
      </c>
      <c r="Z7" s="19">
        <f>AB18</f>
        <v>25.0</v>
      </c>
      <c r="AA7" s="2" t="s">
        <v>24</v>
      </c>
      <c r="AB7" s="16">
        <f>Z7*10</f>
        <v>250.0</v>
      </c>
      <c r="AC7" s="17">
        <f t="shared" si="0"/>
        <v>0.2500500100020004</v>
      </c>
      <c r="AD7" s="18">
        <f>C8*$AC$7</f>
        <v>2.7505501100220044</v>
      </c>
      <c r="AE7" s="18">
        <f t="shared" si="3" ref="AE7:AV7">D8*$AC$7</f>
        <v>560.1120224044809</v>
      </c>
      <c r="AF7" s="18">
        <f t="shared" si="3"/>
        <v>11.627325465093017</v>
      </c>
      <c r="AG7" s="18">
        <f t="shared" si="3"/>
        <v>0.5001000200040008</v>
      </c>
      <c r="AH7" s="18">
        <f t="shared" si="3"/>
        <v>0.7501500300060011</v>
      </c>
      <c r="AI7" s="18">
        <f t="shared" si="3"/>
        <v>1.6003200640128026</v>
      </c>
      <c r="AJ7" s="18">
        <f t="shared" si="3"/>
        <v>0.07501500300060011</v>
      </c>
      <c r="AK7" s="18">
        <f t="shared" si="3"/>
        <v>0.17253450690138025</v>
      </c>
      <c r="AL7" s="18">
        <f t="shared" si="3"/>
        <v>0.05001000200040008</v>
      </c>
      <c r="AM7" s="18">
        <f t="shared" si="3"/>
        <v>0.005001000200040008</v>
      </c>
      <c r="AN7" s="18">
        <f t="shared" si="3"/>
        <v>0.01250250050010002</v>
      </c>
      <c r="AO7" s="18">
        <f t="shared" si="3"/>
        <v>0.614122824564913</v>
      </c>
      <c r="AP7" s="18">
        <f t="shared" si="3"/>
        <v>0.1445289057811562</v>
      </c>
      <c r="AQ7" s="18">
        <f t="shared" si="3"/>
        <v>0.2978095619123825</v>
      </c>
      <c r="AR7" s="18">
        <f t="shared" si="3"/>
        <v>0.1447789557911582</v>
      </c>
      <c r="AS7" s="18">
        <f t="shared" si="3"/>
        <v>0.37932586517303457</v>
      </c>
      <c r="AT7" s="18">
        <f t="shared" si="3"/>
        <v>0.7371474294858972</v>
      </c>
      <c r="AU7" s="18">
        <f t="shared" si="3"/>
        <v>0.4410882176435287</v>
      </c>
      <c r="AV7" s="18">
        <f t="shared" si="3"/>
        <v>0.4685937187437488</v>
      </c>
    </row>
    <row r="8" spans="8:8">
      <c r="B8" s="15" t="s">
        <v>28</v>
      </c>
      <c r="C8" s="16">
        <v>11.0</v>
      </c>
      <c r="D8" s="16">
        <v>2240.0</v>
      </c>
      <c r="E8" s="16">
        <v>46.5</v>
      </c>
      <c r="F8" s="16">
        <v>2.0</v>
      </c>
      <c r="G8" s="16">
        <v>3.0</v>
      </c>
      <c r="H8" s="16">
        <v>6.4</v>
      </c>
      <c r="I8" s="16">
        <v>0.3</v>
      </c>
      <c r="J8" s="16">
        <v>0.69</v>
      </c>
      <c r="K8" s="16">
        <v>0.2</v>
      </c>
      <c r="L8" s="16">
        <v>0.02</v>
      </c>
      <c r="M8" s="16">
        <v>0.05</v>
      </c>
      <c r="N8" s="16">
        <v>2.456</v>
      </c>
      <c r="O8" s="16">
        <v>0.578</v>
      </c>
      <c r="P8" s="16">
        <v>1.191</v>
      </c>
      <c r="Q8" s="16">
        <v>0.579</v>
      </c>
      <c r="R8" s="16">
        <v>1.517</v>
      </c>
      <c r="S8" s="15">
        <v>2.948</v>
      </c>
      <c r="T8" s="16">
        <v>1.764</v>
      </c>
      <c r="U8" s="16">
        <v>1.874</v>
      </c>
      <c r="V8" s="3"/>
      <c r="W8" s="3"/>
      <c r="Y8" s="15" t="s">
        <v>29</v>
      </c>
      <c r="Z8" s="16">
        <f>Z7*0.1</f>
        <v>2.5</v>
      </c>
      <c r="AA8" s="2" t="s">
        <v>24</v>
      </c>
      <c r="AB8" s="16">
        <f>AB7*0.1</f>
        <v>25.0</v>
      </c>
      <c r="AC8" s="17">
        <f t="shared" si="0"/>
        <v>0.02500500100020004</v>
      </c>
      <c r="AD8" s="18">
        <f>C9*$AC$8</f>
        <v>0.2500500100020004</v>
      </c>
      <c r="AE8" s="18">
        <f t="shared" si="4" ref="AE8:AV8">D9*$AC$8</f>
        <v>63.0376075215043</v>
      </c>
      <c r="AF8" s="18">
        <f t="shared" si="4"/>
        <v>1.250250050010002</v>
      </c>
      <c r="AG8" s="18">
        <f t="shared" si="4"/>
        <v>0.3000600120024005</v>
      </c>
      <c r="AH8" s="18">
        <f t="shared" si="4"/>
        <v>0.0625125025005001</v>
      </c>
      <c r="AI8" s="18">
        <f t="shared" si="4"/>
        <v>0.7501500300060012</v>
      </c>
      <c r="AJ8" s="18">
        <f t="shared" si="4"/>
        <v>0.2500500100020004</v>
      </c>
      <c r="AK8" s="18">
        <f t="shared" si="4"/>
        <v>0.1250250050010002</v>
      </c>
      <c r="AL8" s="18">
        <f t="shared" si="4"/>
        <v>0.11252250450090018</v>
      </c>
      <c r="AM8" s="18">
        <f t="shared" si="4"/>
        <v>0.01250250050010002</v>
      </c>
      <c r="AN8" s="18">
        <f t="shared" si="4"/>
        <v>0.020004000800160033</v>
      </c>
      <c r="AO8" s="18">
        <f t="shared" si="4"/>
        <v>0.05321064212842569</v>
      </c>
      <c r="AP8" s="18">
        <f t="shared" si="4"/>
        <v>0.011452290458091619</v>
      </c>
      <c r="AQ8" s="18">
        <f t="shared" si="4"/>
        <v>0.017603520704140826</v>
      </c>
      <c r="AR8" s="18">
        <f t="shared" si="4"/>
        <v>0.0052260452090418085</v>
      </c>
      <c r="AS8" s="18">
        <f t="shared" si="4"/>
        <v>0.03400680136027206</v>
      </c>
      <c r="AT8" s="18">
        <f t="shared" si="4"/>
        <v>0.0636627325465093</v>
      </c>
      <c r="AU8" s="18">
        <f t="shared" si="4"/>
        <v>0.026255251050210045</v>
      </c>
      <c r="AV8" s="18">
        <f t="shared" si="4"/>
        <v>0.04290858171634327</v>
      </c>
    </row>
    <row r="9" spans="8:8">
      <c r="B9" s="15" t="s">
        <v>29</v>
      </c>
      <c r="C9" s="16">
        <v>10.0</v>
      </c>
      <c r="D9" s="16">
        <v>2521.0</v>
      </c>
      <c r="E9" s="16">
        <v>50.0</v>
      </c>
      <c r="F9" s="16">
        <v>12.0</v>
      </c>
      <c r="G9" s="16">
        <v>2.5</v>
      </c>
      <c r="H9" s="16">
        <v>30.0</v>
      </c>
      <c r="I9" s="16">
        <v>10.0</v>
      </c>
      <c r="J9" s="16">
        <v>5.0</v>
      </c>
      <c r="K9" s="16">
        <v>4.5</v>
      </c>
      <c r="L9" s="16">
        <v>0.5</v>
      </c>
      <c r="M9" s="16">
        <v>0.8</v>
      </c>
      <c r="N9" s="16">
        <v>2.128</v>
      </c>
      <c r="O9" s="16">
        <v>0.458</v>
      </c>
      <c r="P9" s="16">
        <v>0.704</v>
      </c>
      <c r="Q9" s="16">
        <v>0.209</v>
      </c>
      <c r="R9" s="16">
        <v>1.36</v>
      </c>
      <c r="S9" s="15">
        <v>2.546</v>
      </c>
      <c r="T9" s="16">
        <v>1.05</v>
      </c>
      <c r="U9" s="16">
        <v>1.716</v>
      </c>
      <c r="V9" s="3"/>
      <c r="W9" s="3"/>
      <c r="Y9" s="15" t="s">
        <v>7</v>
      </c>
      <c r="Z9" s="16">
        <v>9.0</v>
      </c>
      <c r="AA9" s="2" t="s">
        <v>24</v>
      </c>
      <c r="AB9" s="16">
        <v>90.0</v>
      </c>
      <c r="AC9" s="17">
        <f t="shared" si="0"/>
        <v>0.09001800360072015</v>
      </c>
      <c r="AD9" s="18">
        <f>C10*$AC$9</f>
        <v>0.09001800360072015</v>
      </c>
      <c r="AE9" s="18">
        <f t="shared" si="5" ref="AE9:AV9">D10*$AC$9</f>
        <v>0.0</v>
      </c>
      <c r="AF9" s="18">
        <f t="shared" si="5"/>
        <v>0.0</v>
      </c>
      <c r="AG9" s="18">
        <f t="shared" si="5"/>
        <v>0.0</v>
      </c>
      <c r="AH9" s="18">
        <f t="shared" si="5"/>
        <v>0.0</v>
      </c>
      <c r="AI9" s="18">
        <f t="shared" si="5"/>
        <v>8.911782356471296</v>
      </c>
      <c r="AJ9" s="18">
        <f t="shared" si="5"/>
        <v>3.420684136827366</v>
      </c>
      <c r="AK9" s="18">
        <f t="shared" si="5"/>
        <v>0.0</v>
      </c>
      <c r="AL9" s="18">
        <f t="shared" si="5"/>
        <v>0.0</v>
      </c>
      <c r="AM9" s="18">
        <f t="shared" si="5"/>
        <v>0.0</v>
      </c>
      <c r="AN9" s="18">
        <f t="shared" si="5"/>
        <v>0.0</v>
      </c>
      <c r="AO9" s="18">
        <f t="shared" si="5"/>
        <v>0.0</v>
      </c>
      <c r="AP9" s="18">
        <f t="shared" si="5"/>
        <v>0.0</v>
      </c>
      <c r="AQ9" s="18">
        <f t="shared" si="5"/>
        <v>0.0</v>
      </c>
      <c r="AR9" s="18">
        <f t="shared" si="5"/>
        <v>0.0</v>
      </c>
      <c r="AS9" s="18">
        <f t="shared" si="5"/>
        <v>0.0</v>
      </c>
      <c r="AT9" s="18">
        <f t="shared" si="5"/>
        <v>0.0</v>
      </c>
      <c r="AU9" s="18">
        <f t="shared" si="5"/>
        <v>0.0</v>
      </c>
      <c r="AV9" s="18">
        <f t="shared" si="5"/>
        <v>0.0</v>
      </c>
    </row>
    <row r="10" spans="8:8">
      <c r="B10" s="15" t="s">
        <v>7</v>
      </c>
      <c r="C10" s="16">
        <v>1.0</v>
      </c>
      <c r="D10" s="16">
        <v>0.0</v>
      </c>
      <c r="E10" s="16">
        <v>0.0</v>
      </c>
      <c r="F10" s="16">
        <v>0.0</v>
      </c>
      <c r="G10" s="16">
        <v>0.0</v>
      </c>
      <c r="H10" s="16">
        <v>99.0</v>
      </c>
      <c r="I10" s="16">
        <v>38.0</v>
      </c>
      <c r="J10" s="16">
        <v>0.0</v>
      </c>
      <c r="K10" s="16">
        <v>0.0</v>
      </c>
      <c r="L10" s="16">
        <v>0.0</v>
      </c>
      <c r="M10" s="16">
        <v>0.0</v>
      </c>
      <c r="N10" s="16">
        <v>0.0</v>
      </c>
      <c r="O10" s="16">
        <v>0.0</v>
      </c>
      <c r="P10" s="16">
        <v>0.0</v>
      </c>
      <c r="Q10" s="16">
        <v>0.0</v>
      </c>
      <c r="R10" s="16">
        <v>0.0</v>
      </c>
      <c r="S10" s="16">
        <v>0.0</v>
      </c>
      <c r="T10" s="16">
        <v>0.0</v>
      </c>
      <c r="U10" s="16">
        <v>0.0</v>
      </c>
      <c r="V10" s="3"/>
      <c r="W10" s="3"/>
      <c r="Y10" s="15" t="s">
        <v>8</v>
      </c>
      <c r="Z10" s="16">
        <v>0.75</v>
      </c>
      <c r="AA10" s="2" t="s">
        <v>24</v>
      </c>
      <c r="AB10" s="16">
        <v>7.5</v>
      </c>
      <c r="AC10" s="17">
        <f t="shared" si="0"/>
        <v>0.007501500300060012</v>
      </c>
      <c r="AD10" s="18">
        <f>C11*$AC$10</f>
        <v>0.022504500900180035</v>
      </c>
      <c r="AE10" s="18">
        <f t="shared" si="6" ref="AE10:AV10">D11*$AC$10</f>
        <v>0.0</v>
      </c>
      <c r="AF10" s="18">
        <f t="shared" si="6"/>
        <v>0.0</v>
      </c>
      <c r="AG10" s="18">
        <f t="shared" si="6"/>
        <v>0.0</v>
      </c>
      <c r="AH10" s="18">
        <f t="shared" si="6"/>
        <v>0.0</v>
      </c>
      <c r="AI10" s="18">
        <f t="shared" si="6"/>
        <v>0.7426485297059412</v>
      </c>
      <c r="AJ10" s="18">
        <f t="shared" si="6"/>
        <v>0.18003600720144028</v>
      </c>
      <c r="AK10" s="18">
        <f t="shared" si="6"/>
        <v>0.1350270054010802</v>
      </c>
      <c r="AL10" s="18">
        <f t="shared" si="6"/>
        <v>0.12377475495099019</v>
      </c>
      <c r="AM10" s="18">
        <f t="shared" si="6"/>
        <v>0.0</v>
      </c>
      <c r="AN10" s="18">
        <f t="shared" si="6"/>
        <v>0.0</v>
      </c>
      <c r="AO10" s="18">
        <f t="shared" si="6"/>
        <v>0.0</v>
      </c>
      <c r="AP10" s="18">
        <f t="shared" si="6"/>
        <v>0.0</v>
      </c>
      <c r="AQ10" s="18">
        <f t="shared" si="6"/>
        <v>0.0</v>
      </c>
      <c r="AR10" s="18">
        <f t="shared" si="6"/>
        <v>0.0</v>
      </c>
      <c r="AS10" s="18">
        <f t="shared" si="6"/>
        <v>0.0</v>
      </c>
      <c r="AT10" s="18">
        <f t="shared" si="6"/>
        <v>0.0</v>
      </c>
      <c r="AU10" s="18">
        <f t="shared" si="6"/>
        <v>0.0</v>
      </c>
      <c r="AV10" s="18">
        <f t="shared" si="6"/>
        <v>0.0</v>
      </c>
    </row>
    <row r="11" spans="8:8">
      <c r="B11" s="15" t="s">
        <v>8</v>
      </c>
      <c r="C11" s="16">
        <v>3.0</v>
      </c>
      <c r="D11" s="16">
        <v>0.0</v>
      </c>
      <c r="E11" s="16">
        <v>0.0</v>
      </c>
      <c r="F11" s="16">
        <v>0.0</v>
      </c>
      <c r="G11" s="16">
        <v>0.0</v>
      </c>
      <c r="H11" s="16">
        <v>99.0</v>
      </c>
      <c r="I11" s="16">
        <v>24.0</v>
      </c>
      <c r="J11" s="16">
        <v>18.0</v>
      </c>
      <c r="K11" s="16">
        <v>16.5</v>
      </c>
      <c r="L11" s="16">
        <v>0.0</v>
      </c>
      <c r="M11" s="16">
        <v>0.0</v>
      </c>
      <c r="N11" s="16">
        <v>0.0</v>
      </c>
      <c r="O11" s="16">
        <v>0.0</v>
      </c>
      <c r="P11" s="16">
        <v>0.0</v>
      </c>
      <c r="Q11" s="16">
        <v>0.0</v>
      </c>
      <c r="R11" s="16">
        <v>0.0</v>
      </c>
      <c r="S11" s="16">
        <v>0.0</v>
      </c>
      <c r="T11" s="16">
        <v>0.0</v>
      </c>
      <c r="U11" s="16">
        <v>0.0</v>
      </c>
      <c r="V11" s="3"/>
      <c r="W11" s="3"/>
      <c r="Y11" s="15" t="s">
        <v>9</v>
      </c>
      <c r="Z11" s="20">
        <f>AB19</f>
        <v>2.0</v>
      </c>
      <c r="AA11" s="2" t="s">
        <v>24</v>
      </c>
      <c r="AB11" s="16">
        <f>Z11*10</f>
        <v>20.0</v>
      </c>
      <c r="AC11" s="17">
        <f t="shared" si="0"/>
        <v>0.020004000800160033</v>
      </c>
      <c r="AD11" s="18">
        <f>C12*$AC$11</f>
        <v>0.020004000800160033</v>
      </c>
      <c r="AE11" s="18">
        <f t="shared" si="7" ref="AE11:AV11">D12*$AC$11</f>
        <v>173.39467893578717</v>
      </c>
      <c r="AF11" s="18">
        <f t="shared" si="7"/>
        <v>0.0</v>
      </c>
      <c r="AG11" s="18">
        <f t="shared" si="7"/>
        <v>1.9603920784156832</v>
      </c>
      <c r="AH11" s="18">
        <f t="shared" si="7"/>
        <v>0.0</v>
      </c>
      <c r="AI11" s="18">
        <f t="shared" si="7"/>
        <v>0.0</v>
      </c>
      <c r="AJ11" s="18">
        <f t="shared" si="7"/>
        <v>0.0</v>
      </c>
      <c r="AK11" s="18">
        <f t="shared" si="7"/>
        <v>0.0</v>
      </c>
      <c r="AL11" s="18">
        <f t="shared" si="7"/>
        <v>0.0</v>
      </c>
      <c r="AM11" s="18">
        <f t="shared" si="7"/>
        <v>0.0</v>
      </c>
      <c r="AN11" s="18">
        <f t="shared" si="7"/>
        <v>0.0</v>
      </c>
      <c r="AO11" s="18">
        <f t="shared" si="7"/>
        <v>0.0</v>
      </c>
      <c r="AP11" s="18">
        <f t="shared" si="7"/>
        <v>0.0</v>
      </c>
      <c r="AQ11" s="18">
        <f t="shared" si="7"/>
        <v>0.0</v>
      </c>
      <c r="AR11" s="18">
        <f t="shared" si="7"/>
        <v>0.0</v>
      </c>
      <c r="AS11" s="18">
        <f t="shared" si="7"/>
        <v>0.0</v>
      </c>
      <c r="AT11" s="18">
        <f t="shared" si="7"/>
        <v>0.0</v>
      </c>
      <c r="AU11" s="18">
        <f t="shared" si="7"/>
        <v>0.0</v>
      </c>
      <c r="AV11" s="18">
        <f t="shared" si="7"/>
        <v>0.0</v>
      </c>
    </row>
    <row r="12" spans="8:8">
      <c r="B12" s="15" t="s">
        <v>9</v>
      </c>
      <c r="C12" s="16">
        <v>1.0</v>
      </c>
      <c r="D12" s="16">
        <v>8668.0</v>
      </c>
      <c r="E12" s="16">
        <v>0.0</v>
      </c>
      <c r="F12" s="16">
        <v>98.0</v>
      </c>
      <c r="G12" s="16">
        <v>0.0</v>
      </c>
      <c r="H12" s="16">
        <v>0.0</v>
      </c>
      <c r="I12" s="16">
        <v>0.0</v>
      </c>
      <c r="J12" s="16">
        <v>0.0</v>
      </c>
      <c r="K12" s="16">
        <v>0.0</v>
      </c>
      <c r="L12" s="16">
        <v>0.0</v>
      </c>
      <c r="M12" s="16">
        <v>0.0</v>
      </c>
      <c r="N12" s="16">
        <v>0.0</v>
      </c>
      <c r="O12" s="16">
        <v>0.0</v>
      </c>
      <c r="P12" s="16">
        <v>0.0</v>
      </c>
      <c r="Q12" s="16">
        <v>0.0</v>
      </c>
      <c r="R12" s="16">
        <v>0.0</v>
      </c>
      <c r="S12" s="16">
        <v>0.0</v>
      </c>
      <c r="T12" s="16">
        <v>0.0</v>
      </c>
      <c r="U12" s="16">
        <v>0.0</v>
      </c>
      <c r="V12" s="3"/>
      <c r="W12" s="3"/>
      <c r="Y12" s="15" t="s">
        <v>18</v>
      </c>
      <c r="Z12" s="16">
        <v>0.02</v>
      </c>
      <c r="AA12" s="2" t="s">
        <v>24</v>
      </c>
      <c r="AB12" s="16">
        <v>0.0</v>
      </c>
      <c r="AC12" s="17">
        <f t="shared" si="0"/>
        <v>0.0</v>
      </c>
      <c r="AD12" s="18">
        <f>C13*$AC$12</f>
        <v>0.0</v>
      </c>
      <c r="AE12" s="18">
        <f t="shared" si="8" ref="AE12:AV12">D13*$AC$12</f>
        <v>0.0</v>
      </c>
      <c r="AF12" s="18">
        <f t="shared" si="8"/>
        <v>0.0</v>
      </c>
      <c r="AG12" s="18">
        <f t="shared" si="8"/>
        <v>0.0</v>
      </c>
      <c r="AH12" s="18">
        <f t="shared" si="8"/>
        <v>0.0</v>
      </c>
      <c r="AI12" s="18">
        <f t="shared" si="8"/>
        <v>0.0</v>
      </c>
      <c r="AJ12" s="18">
        <f t="shared" si="8"/>
        <v>0.0</v>
      </c>
      <c r="AK12" s="18">
        <f t="shared" si="8"/>
        <v>0.0</v>
      </c>
      <c r="AL12" s="18">
        <f t="shared" si="8"/>
        <v>0.0</v>
      </c>
      <c r="AM12" s="18">
        <f t="shared" si="8"/>
        <v>0.0</v>
      </c>
      <c r="AN12" s="18">
        <f t="shared" si="8"/>
        <v>0.0</v>
      </c>
      <c r="AO12" s="18">
        <f t="shared" si="8"/>
        <v>0.0</v>
      </c>
      <c r="AP12" s="18">
        <f t="shared" si="8"/>
        <v>0.0</v>
      </c>
      <c r="AQ12" s="18">
        <f t="shared" si="8"/>
        <v>0.0</v>
      </c>
      <c r="AR12" s="18">
        <f t="shared" si="8"/>
        <v>0.0</v>
      </c>
      <c r="AS12" s="18">
        <f t="shared" si="8"/>
        <v>0.0</v>
      </c>
      <c r="AT12" s="18">
        <f t="shared" si="8"/>
        <v>0.0</v>
      </c>
      <c r="AU12" s="18">
        <f t="shared" si="8"/>
        <v>0.0</v>
      </c>
      <c r="AV12" s="18">
        <f t="shared" si="8"/>
        <v>0.0</v>
      </c>
    </row>
    <row r="13" spans="8:8">
      <c r="B13" s="15" t="s">
        <v>18</v>
      </c>
      <c r="C13" s="16">
        <v>1.5</v>
      </c>
      <c r="D13" s="16">
        <v>3375.0</v>
      </c>
      <c r="E13" s="16">
        <v>94.4</v>
      </c>
      <c r="F13" s="16">
        <v>0.0</v>
      </c>
      <c r="G13" s="16">
        <v>0.0</v>
      </c>
      <c r="H13" s="16">
        <v>0.0</v>
      </c>
      <c r="I13" s="16">
        <v>0.0</v>
      </c>
      <c r="J13" s="16">
        <v>0.0</v>
      </c>
      <c r="K13" s="16">
        <v>0.0</v>
      </c>
      <c r="L13" s="16">
        <v>0.0</v>
      </c>
      <c r="M13" s="16">
        <v>0.0</v>
      </c>
      <c r="N13" s="16">
        <v>78.5</v>
      </c>
      <c r="O13" s="16">
        <v>0.0</v>
      </c>
      <c r="P13" s="16">
        <v>0.0</v>
      </c>
      <c r="Q13" s="16">
        <v>0.0</v>
      </c>
      <c r="R13" s="16">
        <v>0.0</v>
      </c>
      <c r="S13" s="16">
        <v>0.0</v>
      </c>
      <c r="T13" s="16">
        <v>0.0</v>
      </c>
      <c r="U13" s="16">
        <v>0.0</v>
      </c>
      <c r="V13" s="3"/>
      <c r="W13" s="3"/>
      <c r="Y13" s="15" t="s">
        <v>19</v>
      </c>
      <c r="Z13" s="16">
        <v>0.23</v>
      </c>
      <c r="AA13" s="2" t="s">
        <v>24</v>
      </c>
      <c r="AB13" s="16">
        <v>2.3</v>
      </c>
      <c r="AC13" s="17">
        <f t="shared" si="0"/>
        <v>0.0023004600920184036</v>
      </c>
      <c r="AD13" s="18">
        <f>C14*$AC$13</f>
        <v>0.0023004600920184036</v>
      </c>
      <c r="AE13" s="18">
        <f t="shared" si="9" ref="AE13:AV13">D14*$AC$13</f>
        <v>8.40128025605121</v>
      </c>
      <c r="AF13" s="18">
        <f t="shared" si="9"/>
        <v>0.22774554910982195</v>
      </c>
      <c r="AG13" s="18">
        <f t="shared" si="9"/>
        <v>0.0</v>
      </c>
      <c r="AH13" s="18">
        <f t="shared" si="9"/>
        <v>0.0</v>
      </c>
      <c r="AI13" s="18">
        <f t="shared" si="9"/>
        <v>0.0</v>
      </c>
      <c r="AJ13" s="18">
        <f t="shared" si="9"/>
        <v>0.0</v>
      </c>
      <c r="AK13" s="18">
        <f t="shared" si="9"/>
        <v>0.0</v>
      </c>
      <c r="AL13" s="18">
        <f t="shared" si="9"/>
        <v>0.0</v>
      </c>
      <c r="AM13" s="18">
        <f t="shared" si="9"/>
        <v>0.0</v>
      </c>
      <c r="AN13" s="18">
        <f t="shared" si="9"/>
        <v>0.0</v>
      </c>
      <c r="AO13" s="18">
        <f t="shared" si="9"/>
        <v>0.0</v>
      </c>
      <c r="AP13" s="18">
        <f t="shared" si="9"/>
        <v>0.22774554910982195</v>
      </c>
      <c r="AQ13" s="18">
        <f t="shared" si="9"/>
        <v>0.22774554910982195</v>
      </c>
      <c r="AR13" s="18">
        <f t="shared" si="9"/>
        <v>0.0</v>
      </c>
      <c r="AS13" s="18">
        <f t="shared" si="9"/>
        <v>0.0</v>
      </c>
      <c r="AT13" s="18">
        <f t="shared" si="9"/>
        <v>0.0</v>
      </c>
      <c r="AU13" s="18">
        <f t="shared" si="9"/>
        <v>0.0</v>
      </c>
      <c r="AV13" s="18">
        <f t="shared" si="9"/>
        <v>0.0</v>
      </c>
    </row>
    <row r="14" spans="8:8">
      <c r="B14" s="15" t="s">
        <v>19</v>
      </c>
      <c r="C14" s="16">
        <v>1.0</v>
      </c>
      <c r="D14" s="16">
        <v>3652.0</v>
      </c>
      <c r="E14" s="16">
        <v>99.0</v>
      </c>
      <c r="F14" s="16">
        <v>0.0</v>
      </c>
      <c r="G14" s="16">
        <v>0.0</v>
      </c>
      <c r="H14" s="16">
        <v>0.0</v>
      </c>
      <c r="I14" s="16">
        <v>0.0</v>
      </c>
      <c r="J14" s="16">
        <v>0.0</v>
      </c>
      <c r="K14" s="16">
        <v>0.0</v>
      </c>
      <c r="L14" s="16">
        <v>0.0</v>
      </c>
      <c r="M14" s="16">
        <v>0.0</v>
      </c>
      <c r="N14" s="16">
        <v>0.0</v>
      </c>
      <c r="O14" s="16">
        <v>99.0</v>
      </c>
      <c r="P14" s="16">
        <v>99.0</v>
      </c>
      <c r="Q14" s="16">
        <v>0.0</v>
      </c>
      <c r="R14" s="16">
        <v>0.0</v>
      </c>
      <c r="S14" s="16">
        <v>0.0</v>
      </c>
      <c r="T14" s="16">
        <v>0.0</v>
      </c>
      <c r="U14" s="16">
        <v>0.0</v>
      </c>
      <c r="V14" s="3"/>
      <c r="W14" s="3"/>
      <c r="Y14" s="15" t="s">
        <v>10</v>
      </c>
      <c r="Z14" s="16">
        <v>0.2</v>
      </c>
      <c r="AA14" s="2" t="s">
        <v>24</v>
      </c>
      <c r="AB14" s="16">
        <v>2.0</v>
      </c>
      <c r="AC14" s="17">
        <f t="shared" si="0"/>
        <v>0.002000400080016003</v>
      </c>
      <c r="AD14" s="18">
        <f>C15*$AC$14</f>
        <v>0.004000800160032006</v>
      </c>
      <c r="AE14" s="18">
        <f t="shared" si="10" ref="AE14:AV14">D15*$AC$14</f>
        <v>0.0</v>
      </c>
      <c r="AF14" s="18">
        <f t="shared" si="10"/>
        <v>0.0</v>
      </c>
      <c r="AG14" s="18">
        <f t="shared" si="10"/>
        <v>0.0</v>
      </c>
      <c r="AH14" s="18">
        <f t="shared" si="10"/>
        <v>0.0</v>
      </c>
      <c r="AI14" s="18">
        <f t="shared" si="10"/>
        <v>0.0</v>
      </c>
      <c r="AJ14" s="18">
        <f t="shared" si="10"/>
        <v>0.0</v>
      </c>
      <c r="AK14" s="18">
        <f t="shared" si="10"/>
        <v>0.0</v>
      </c>
      <c r="AL14" s="18">
        <f t="shared" si="10"/>
        <v>0.0</v>
      </c>
      <c r="AM14" s="18">
        <f t="shared" si="10"/>
        <v>0.07801560312062412</v>
      </c>
      <c r="AN14" s="18">
        <f t="shared" si="10"/>
        <v>0.12002400480096019</v>
      </c>
      <c r="AO14" s="18">
        <f t="shared" si="10"/>
        <v>0.0</v>
      </c>
      <c r="AP14" s="18">
        <f t="shared" si="10"/>
        <v>0.0</v>
      </c>
      <c r="AQ14" s="18">
        <f t="shared" si="10"/>
        <v>0.0</v>
      </c>
      <c r="AR14" s="18">
        <f t="shared" si="10"/>
        <v>0.0</v>
      </c>
      <c r="AS14" s="18">
        <f t="shared" si="10"/>
        <v>0.0</v>
      </c>
      <c r="AT14" s="18">
        <f t="shared" si="10"/>
        <v>0.0</v>
      </c>
      <c r="AU14" s="18">
        <f t="shared" si="10"/>
        <v>0.0</v>
      </c>
      <c r="AV14" s="18">
        <f t="shared" si="10"/>
        <v>0.0</v>
      </c>
    </row>
    <row r="15" spans="8:8" customHeight="1">
      <c r="B15" s="15" t="s">
        <v>10</v>
      </c>
      <c r="C15" s="16">
        <v>2.0</v>
      </c>
      <c r="D15" s="16">
        <v>0.0</v>
      </c>
      <c r="E15" s="16">
        <v>0.0</v>
      </c>
      <c r="F15" s="16">
        <v>0.0</v>
      </c>
      <c r="G15" s="16">
        <v>0.0</v>
      </c>
      <c r="H15" s="16">
        <v>0.0</v>
      </c>
      <c r="I15" s="16">
        <v>0.0</v>
      </c>
      <c r="J15" s="16">
        <v>0.0</v>
      </c>
      <c r="K15" s="16">
        <v>0.0</v>
      </c>
      <c r="L15" s="16">
        <v>39.0</v>
      </c>
      <c r="M15" s="16">
        <v>60.0</v>
      </c>
      <c r="N15" s="16">
        <v>0.0</v>
      </c>
      <c r="O15" s="16">
        <v>0.0</v>
      </c>
      <c r="P15" s="16">
        <v>0.0</v>
      </c>
      <c r="Q15" s="16">
        <v>0.0</v>
      </c>
      <c r="R15" s="16">
        <v>0.0</v>
      </c>
      <c r="S15" s="16">
        <v>0.0</v>
      </c>
      <c r="T15" s="16">
        <v>0.0</v>
      </c>
      <c r="U15" s="16">
        <v>0.0</v>
      </c>
      <c r="V15" s="3"/>
      <c r="W15" s="3"/>
      <c r="Y15" s="15" t="s">
        <v>22</v>
      </c>
      <c r="Z15" s="16">
        <v>0.2</v>
      </c>
      <c r="AA15" s="2" t="s">
        <v>24</v>
      </c>
      <c r="AB15" s="16">
        <v>2.0</v>
      </c>
      <c r="AC15" s="17">
        <f t="shared" si="0"/>
        <v>0.002000400080016003</v>
      </c>
      <c r="AD15" s="18">
        <f>C16*$AC$15</f>
        <v>0.002000400080016003</v>
      </c>
      <c r="AE15" s="18">
        <f t="shared" si="11" ref="AE15:AV15">D16*$AC$15</f>
        <v>0.0</v>
      </c>
      <c r="AF15" s="18">
        <f t="shared" si="11"/>
        <v>0.0</v>
      </c>
      <c r="AG15" s="18">
        <f t="shared" si="11"/>
        <v>0.0</v>
      </c>
      <c r="AH15" s="18">
        <f t="shared" si="11"/>
        <v>0.0</v>
      </c>
      <c r="AI15" s="18">
        <f t="shared" si="11"/>
        <v>0.0</v>
      </c>
      <c r="AJ15" s="18">
        <f t="shared" si="11"/>
        <v>0.0</v>
      </c>
      <c r="AK15" s="18">
        <f t="shared" si="11"/>
        <v>0.0</v>
      </c>
      <c r="AL15" s="18">
        <f t="shared" si="11"/>
        <v>0.0</v>
      </c>
      <c r="AM15" s="18">
        <f t="shared" si="11"/>
        <v>0.05401080216043209</v>
      </c>
      <c r="AN15" s="18">
        <f t="shared" si="11"/>
        <v>0.0</v>
      </c>
      <c r="AO15" s="18">
        <f t="shared" si="11"/>
        <v>0.0</v>
      </c>
      <c r="AP15" s="18">
        <f t="shared" si="11"/>
        <v>0.0</v>
      </c>
      <c r="AQ15" s="18">
        <f t="shared" si="11"/>
        <v>0.0</v>
      </c>
      <c r="AR15" s="18">
        <f t="shared" si="11"/>
        <v>0.0</v>
      </c>
      <c r="AS15" s="18">
        <f t="shared" si="11"/>
        <v>0.0</v>
      </c>
      <c r="AT15" s="18">
        <f t="shared" si="11"/>
        <v>0.0</v>
      </c>
      <c r="AU15" s="18">
        <f t="shared" si="11"/>
        <v>0.0</v>
      </c>
      <c r="AV15" s="18">
        <f t="shared" si="11"/>
        <v>0.0</v>
      </c>
    </row>
    <row r="16" spans="8:8">
      <c r="B16" s="15" t="s">
        <v>22</v>
      </c>
      <c r="C16" s="16">
        <v>1.0</v>
      </c>
      <c r="D16" s="16">
        <v>0.0</v>
      </c>
      <c r="E16" s="16">
        <v>0.0</v>
      </c>
      <c r="F16" s="16">
        <v>0.0</v>
      </c>
      <c r="G16" s="16">
        <v>0.0</v>
      </c>
      <c r="H16" s="16">
        <v>0.0</v>
      </c>
      <c r="I16" s="16">
        <v>0.0</v>
      </c>
      <c r="J16" s="16">
        <v>0.0</v>
      </c>
      <c r="K16" s="16">
        <v>0.0</v>
      </c>
      <c r="L16" s="16">
        <v>27.0</v>
      </c>
      <c r="M16" s="16">
        <v>0.0</v>
      </c>
      <c r="N16" s="16">
        <v>0.0</v>
      </c>
      <c r="O16" s="16">
        <v>0.0</v>
      </c>
      <c r="P16" s="16">
        <v>0.0</v>
      </c>
      <c r="Q16" s="16">
        <v>0.0</v>
      </c>
      <c r="R16" s="16">
        <v>0.0</v>
      </c>
      <c r="S16" s="16">
        <v>0.0</v>
      </c>
      <c r="T16" s="16">
        <v>0.0</v>
      </c>
      <c r="U16" s="16">
        <v>0.0</v>
      </c>
      <c r="V16" s="3"/>
      <c r="W16" s="3"/>
      <c r="Y16" s="1" t="s">
        <v>23</v>
      </c>
      <c r="Z16" s="1">
        <f>SUM(Z5:Z15)</f>
        <v>89.9</v>
      </c>
      <c r="AB16" s="21">
        <f>SUM(AB5:AB15)</f>
        <v>999.8</v>
      </c>
      <c r="AC16" s="22">
        <f t="shared" si="12" ref="AC16:AH16">SUM(AC5:AC15)</f>
        <v>1.0</v>
      </c>
      <c r="AD16" s="23">
        <f t="shared" si="12"/>
        <v>10.854970994198839</v>
      </c>
      <c r="AE16" s="23">
        <f t="shared" si="12"/>
        <v>2751.504900980196</v>
      </c>
      <c r="AF16" s="23">
        <f t="shared" si="12"/>
        <v>18.068313662732546</v>
      </c>
      <c r="AG16" s="23">
        <f t="shared" si="12"/>
        <v>6.277255451090217</v>
      </c>
      <c r="AH16" s="23">
        <f t="shared" si="12"/>
        <v>2.8205641128225643</v>
      </c>
      <c r="AI16" s="23">
        <f t="shared" si="13" ref="AI16:AV16">SUM(AI5:AI15)</f>
        <v>13.363172634526906</v>
      </c>
      <c r="AJ16" s="23">
        <f t="shared" si="13"/>
        <v>3.9458891778355674</v>
      </c>
      <c r="AK16" s="23">
        <f t="shared" si="13"/>
        <v>0.714142828565713</v>
      </c>
      <c r="AL16" s="24">
        <f t="shared" si="13"/>
        <v>0.34556911382276456</v>
      </c>
      <c r="AM16" s="24">
        <f t="shared" si="13"/>
        <v>0.16958391678335666</v>
      </c>
      <c r="AN16" s="24">
        <f t="shared" si="13"/>
        <v>0.17859571914382877</v>
      </c>
      <c r="AO16" s="23">
        <f t="shared" si="13"/>
        <v>0.8122524504900981</v>
      </c>
      <c r="AP16" s="23">
        <f t="shared" si="13"/>
        <v>0.4764612922584517</v>
      </c>
      <c r="AQ16" s="23">
        <f t="shared" si="13"/>
        <v>0.7313242648529705</v>
      </c>
      <c r="AR16" s="23">
        <f t="shared" si="13"/>
        <v>0.18879975995199036</v>
      </c>
      <c r="AS16" s="23">
        <f t="shared" si="13"/>
        <v>0.5421084216843367</v>
      </c>
      <c r="AT16" s="23">
        <f t="shared" si="13"/>
        <v>1.0639607921584318</v>
      </c>
      <c r="AU16" s="23">
        <f t="shared" si="13"/>
        <v>0.6197349469893979</v>
      </c>
      <c r="AV16" s="23">
        <f t="shared" si="13"/>
        <v>0.7708431686337267</v>
      </c>
    </row>
    <row r="17" spans="8:8">
      <c r="AB17" s="25"/>
    </row>
    <row r="18" spans="8:8" ht="14.25">
      <c r="X18" s="3"/>
      <c r="Y18" s="26" t="s">
        <v>44</v>
      </c>
      <c r="Z18" s="16"/>
      <c r="AA18" s="16"/>
      <c r="AB18" s="27">
        <v>25.0</v>
      </c>
      <c r="AD18" s="28" t="s">
        <v>1</v>
      </c>
      <c r="AE18" s="29">
        <f>AE16</f>
        <v>2751.504900980196</v>
      </c>
      <c r="AG18" s="28" t="s">
        <v>47</v>
      </c>
      <c r="AH18" s="30">
        <f>AQ16</f>
        <v>0.7313242648529705</v>
      </c>
      <c r="AJ18" s="28" t="s">
        <v>55</v>
      </c>
      <c r="AK18" s="18">
        <f>AT16</f>
        <v>1.0639607921584318</v>
      </c>
      <c r="AM18" s="16" t="s">
        <v>49</v>
      </c>
      <c r="AN18" s="18">
        <f>AJ16</f>
        <v>3.9458891778355674</v>
      </c>
      <c r="AP18" s="16" t="s">
        <v>52</v>
      </c>
      <c r="AQ18" s="18">
        <f>AK16</f>
        <v>0.714142828565713</v>
      </c>
    </row>
    <row r="19" spans="8:8" ht="14.25">
      <c r="Y19" s="26" t="s">
        <v>37</v>
      </c>
      <c r="Z19" s="16"/>
      <c r="AA19" s="16"/>
      <c r="AB19" s="31">
        <v>2.0</v>
      </c>
      <c r="AD19" s="28" t="s">
        <v>46</v>
      </c>
      <c r="AE19" s="18">
        <f>AF16</f>
        <v>18.068313662732546</v>
      </c>
      <c r="AG19" s="28" t="s">
        <v>58</v>
      </c>
      <c r="AH19" s="18">
        <f>AR16</f>
        <v>0.18879975995199036</v>
      </c>
      <c r="AJ19" s="28" t="s">
        <v>56</v>
      </c>
      <c r="AK19" s="18">
        <f>AU16</f>
        <v>0.6197349469893979</v>
      </c>
      <c r="AM19" s="16" t="s">
        <v>50</v>
      </c>
      <c r="AN19" s="30">
        <f>AM16</f>
        <v>0.16958391678335666</v>
      </c>
      <c r="AP19" s="16" t="s">
        <v>53</v>
      </c>
      <c r="AQ19" s="30">
        <f>AL16</f>
        <v>0.34556911382276456</v>
      </c>
    </row>
    <row r="20" spans="8:8">
      <c r="Y20" s="16" t="s">
        <v>45</v>
      </c>
      <c r="Z20" s="16" t="s">
        <v>24</v>
      </c>
      <c r="AA20" s="16"/>
      <c r="AB20" s="16">
        <f>100-Z16</f>
        <v>10.099999999999994</v>
      </c>
      <c r="AC20" s="32"/>
      <c r="AD20" s="28" t="s">
        <v>15</v>
      </c>
      <c r="AE20" s="30">
        <f>AO16</f>
        <v>0.8122524504900981</v>
      </c>
      <c r="AG20" s="28" t="s">
        <v>54</v>
      </c>
      <c r="AH20" s="18">
        <f>AS16</f>
        <v>0.5421084216843367</v>
      </c>
      <c r="AJ20" s="28" t="s">
        <v>57</v>
      </c>
      <c r="AK20" s="18">
        <f>AV16</f>
        <v>0.7708431686337267</v>
      </c>
      <c r="AM20" s="16" t="s">
        <v>51</v>
      </c>
      <c r="AN20" s="30">
        <f>AN16</f>
        <v>0.17859571914382877</v>
      </c>
    </row>
    <row r="22" spans="8:8">
      <c r="AC22" s="32"/>
      <c r="AJ22" s="33"/>
    </row>
    <row r="23" spans="8:8">
      <c r="AG23" s="32"/>
      <c r="AJ23" s="33"/>
      <c r="AN23" s="32"/>
      <c r="AO23" s="32"/>
    </row>
    <row r="24" spans="8:8">
      <c r="AC24" s="32"/>
      <c r="AH24" s="32"/>
      <c r="AJ24" s="33"/>
      <c r="AN24" s="32"/>
    </row>
    <row r="25" spans="8:8">
      <c r="AC25" s="32"/>
    </row>
    <row r="26" spans="8:8">
      <c r="AC26" s="32"/>
      <c r="AK26" s="2"/>
      <c r="AN26" s="32"/>
    </row>
    <row r="28" spans="8:8">
      <c r="AJ28" s="33"/>
    </row>
    <row r="29" spans="8:8">
      <c r="AJ29" s="33"/>
    </row>
    <row r="30" spans="8:8">
      <c r="AJ30" s="33"/>
      <c r="AK30" s="33"/>
    </row>
    <row r="34" spans="8:8">
      <c r="AC34" s="34" t="s">
        <v>31</v>
      </c>
      <c r="AD34" s="34">
        <v>16.0</v>
      </c>
      <c r="AE34" s="34">
        <v>2650.0</v>
      </c>
      <c r="AF34" s="34"/>
      <c r="AG34" s="34"/>
      <c r="AH34" s="34"/>
      <c r="AI34" s="34"/>
      <c r="AJ34" s="34">
        <v>3.25</v>
      </c>
      <c r="AK34" s="34">
        <v>0.6</v>
      </c>
      <c r="AL34" s="34">
        <v>0.32</v>
      </c>
      <c r="AM34" s="34">
        <v>0.16</v>
      </c>
      <c r="AN34" s="34" t="s">
        <v>33</v>
      </c>
      <c r="AO34" s="34">
        <v>0.8</v>
      </c>
      <c r="AP34" s="34">
        <v>0.35</v>
      </c>
      <c r="AQ34" s="34">
        <v>0.6</v>
      </c>
    </row>
    <row r="35" spans="8:8">
      <c r="AC35" s="20" t="s">
        <v>32</v>
      </c>
      <c r="AD35" s="35"/>
      <c r="AE35" s="20"/>
      <c r="AF35" s="35">
        <v>7.0</v>
      </c>
      <c r="AG35" s="20">
        <v>6.0</v>
      </c>
      <c r="AH35" s="35">
        <v>14.0</v>
      </c>
      <c r="AI35" s="20">
        <v>14.0</v>
      </c>
      <c r="AJ35" s="20">
        <v>4.25</v>
      </c>
      <c r="AK35" s="20">
        <v>1.0</v>
      </c>
      <c r="AL35" s="20"/>
      <c r="AM35" s="20"/>
      <c r="AN35" s="20" t="s">
        <v>34</v>
      </c>
      <c r="AO35" s="20"/>
      <c r="AP35" s="20"/>
      <c r="AQ35" s="20"/>
    </row>
  </sheetData>
  <mergeCells count="2">
    <mergeCell ref="B4:M4"/>
    <mergeCell ref="N4:U4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B2:V28"/>
  <sheetViews>
    <sheetView workbookViewId="0">
      <selection activeCell="S27" sqref="S27"/>
    </sheetView>
  </sheetViews>
  <sheetFormatPr defaultRowHeight="15.0" defaultColWidth="10"/>
  <cols>
    <col min="1" max="1" customWidth="1" width="3.5703125" style="36"/>
    <col min="2" max="2" customWidth="1" width="13.855469" style="37"/>
    <col min="3" max="3" customWidth="1" width="7.8554688" style="37"/>
    <col min="4" max="4" customWidth="1" width="8.0" style="37"/>
    <col min="5" max="5" customWidth="1" width="7.7109375" style="37"/>
    <col min="6" max="6" customWidth="1" width="8.140625" style="37"/>
    <col min="7" max="7" customWidth="1" width="7.4257812" style="37"/>
    <col min="8" max="8" customWidth="1" width="7.5703125" style="37"/>
    <col min="9" max="9" customWidth="1" width="9.0" style="37"/>
    <col min="10" max="11" customWidth="1" width="8.285156" style="37"/>
    <col min="12" max="12" customWidth="1" width="7.8554688" style="37"/>
    <col min="13" max="13" customWidth="1" width="8.425781" style="37"/>
    <col min="14" max="15" customWidth="1" width="8.0" style="37"/>
    <col min="16" max="16" customWidth="1" width="9.0" style="37"/>
    <col min="17" max="17" customWidth="1" width="8.285156" style="37"/>
    <col min="18" max="19" customWidth="1" width="7.7109375" style="37"/>
    <col min="20" max="20" customWidth="1" width="7.5703125" style="37"/>
    <col min="21" max="21" customWidth="1" width="8.140625" style="37"/>
    <col min="22" max="16384" customWidth="0" width="9.140625" style="36"/>
  </cols>
  <sheetData>
    <row r="3" spans="8:8" ht="22.5">
      <c r="B3" s="38" t="s">
        <v>25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 t="s">
        <v>43</v>
      </c>
      <c r="O3" s="40"/>
      <c r="P3" s="40"/>
      <c r="Q3" s="40"/>
      <c r="R3" s="40"/>
      <c r="S3" s="40"/>
      <c r="T3" s="40"/>
      <c r="U3" s="41"/>
    </row>
    <row r="4" spans="8:8">
      <c r="B4" s="16" t="s">
        <v>21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62</v>
      </c>
      <c r="J4" s="16" t="s">
        <v>12</v>
      </c>
      <c r="K4" s="16" t="s">
        <v>13</v>
      </c>
      <c r="L4" s="16" t="s">
        <v>14</v>
      </c>
      <c r="M4" s="16" t="s">
        <v>20</v>
      </c>
      <c r="N4" s="42" t="s">
        <v>15</v>
      </c>
      <c r="O4" s="42" t="s">
        <v>16</v>
      </c>
      <c r="P4" s="42" t="s">
        <v>17</v>
      </c>
      <c r="Q4" s="16" t="s">
        <v>58</v>
      </c>
      <c r="R4" s="16" t="s">
        <v>59</v>
      </c>
      <c r="S4" s="16" t="s">
        <v>60</v>
      </c>
      <c r="T4" s="16" t="s">
        <v>61</v>
      </c>
      <c r="U4" s="16" t="s">
        <v>41</v>
      </c>
    </row>
    <row r="5" spans="8:8">
      <c r="B5" s="16" t="s">
        <v>26</v>
      </c>
      <c r="C5" s="16">
        <v>13.0</v>
      </c>
      <c r="D5" s="16">
        <v>3353.0</v>
      </c>
      <c r="E5" s="16">
        <v>7.5</v>
      </c>
      <c r="F5" s="16">
        <v>3.8</v>
      </c>
      <c r="G5" s="16">
        <v>2.5</v>
      </c>
      <c r="H5" s="16">
        <v>1.1</v>
      </c>
      <c r="I5" s="16">
        <v>0.02</v>
      </c>
      <c r="J5" s="16">
        <v>0.26</v>
      </c>
      <c r="K5" s="16">
        <v>0.068</v>
      </c>
      <c r="L5" s="16">
        <v>0.03</v>
      </c>
      <c r="M5" s="16">
        <v>0.04</v>
      </c>
      <c r="N5" s="16">
        <v>0.211</v>
      </c>
      <c r="O5" s="16">
        <v>0.162</v>
      </c>
      <c r="P5" s="16">
        <v>0.31</v>
      </c>
      <c r="Q5" s="16">
        <v>0.06</v>
      </c>
      <c r="R5" s="16">
        <v>0.207</v>
      </c>
      <c r="S5" s="16">
        <v>0.365</v>
      </c>
      <c r="T5" s="16">
        <v>0.252</v>
      </c>
      <c r="U5" s="16">
        <v>0.44</v>
      </c>
    </row>
    <row r="6" spans="8:8">
      <c r="B6" s="16" t="s">
        <v>27</v>
      </c>
      <c r="C6" s="16">
        <v>12.0</v>
      </c>
      <c r="D6" s="16">
        <v>2670.0</v>
      </c>
      <c r="E6" s="16">
        <v>12.0</v>
      </c>
      <c r="F6" s="16">
        <v>16.0</v>
      </c>
      <c r="G6" s="16">
        <v>7.5</v>
      </c>
      <c r="H6" s="16">
        <v>8.0</v>
      </c>
      <c r="I6" s="16">
        <v>0.1</v>
      </c>
      <c r="J6" s="16">
        <v>1.5</v>
      </c>
      <c r="K6" s="16">
        <v>0.25</v>
      </c>
      <c r="L6" s="16">
        <v>0.05</v>
      </c>
      <c r="M6" s="16">
        <v>0.06</v>
      </c>
      <c r="N6" s="16">
        <v>0.39</v>
      </c>
      <c r="O6" s="16">
        <v>0.116</v>
      </c>
      <c r="P6" s="16">
        <v>0.328</v>
      </c>
      <c r="Q6" s="16">
        <v>0.087</v>
      </c>
      <c r="R6" s="16">
        <v>0.25</v>
      </c>
      <c r="S6" s="16">
        <v>0.798</v>
      </c>
      <c r="T6" s="16">
        <v>0.261</v>
      </c>
      <c r="U6" s="16">
        <v>0.389</v>
      </c>
    </row>
    <row r="7" spans="8:8">
      <c r="B7" s="16" t="s">
        <v>28</v>
      </c>
      <c r="C7" s="16">
        <v>11.0</v>
      </c>
      <c r="D7" s="16">
        <v>2240.0</v>
      </c>
      <c r="E7" s="16">
        <v>46.5</v>
      </c>
      <c r="F7" s="16">
        <v>2.0</v>
      </c>
      <c r="G7" s="16">
        <v>3.0</v>
      </c>
      <c r="H7" s="16">
        <v>6.4</v>
      </c>
      <c r="I7" s="16">
        <v>0.3</v>
      </c>
      <c r="J7" s="16">
        <v>0.69</v>
      </c>
      <c r="K7" s="16">
        <v>0.2</v>
      </c>
      <c r="L7" s="16">
        <v>0.02</v>
      </c>
      <c r="M7" s="16">
        <v>0.05</v>
      </c>
      <c r="N7" s="16">
        <v>2.456</v>
      </c>
      <c r="O7" s="16">
        <v>0.578</v>
      </c>
      <c r="P7" s="16">
        <v>1.191</v>
      </c>
      <c r="Q7" s="16">
        <v>0.579</v>
      </c>
      <c r="R7" s="16">
        <v>1.517</v>
      </c>
      <c r="S7" s="16">
        <v>2.948</v>
      </c>
      <c r="T7" s="16">
        <v>1.764</v>
      </c>
      <c r="U7" s="16">
        <v>1.874</v>
      </c>
    </row>
    <row r="8" spans="8:8">
      <c r="B8" s="16" t="s">
        <v>29</v>
      </c>
      <c r="C8" s="16">
        <v>10.0</v>
      </c>
      <c r="D8" s="16">
        <v>2521.0</v>
      </c>
      <c r="E8" s="16">
        <v>50.0</v>
      </c>
      <c r="F8" s="16">
        <v>12.0</v>
      </c>
      <c r="G8" s="16">
        <v>2.5</v>
      </c>
      <c r="H8" s="16">
        <v>30.0</v>
      </c>
      <c r="I8" s="16">
        <v>10.0</v>
      </c>
      <c r="J8" s="16">
        <v>5.0</v>
      </c>
      <c r="K8" s="16">
        <v>4.5</v>
      </c>
      <c r="L8" s="16">
        <v>0.5</v>
      </c>
      <c r="M8" s="16">
        <v>0.8</v>
      </c>
      <c r="N8" s="16">
        <v>2.128</v>
      </c>
      <c r="O8" s="16">
        <v>0.458</v>
      </c>
      <c r="P8" s="16">
        <v>0.704</v>
      </c>
      <c r="Q8" s="16">
        <v>0.209</v>
      </c>
      <c r="R8" s="16">
        <v>1.36</v>
      </c>
      <c r="S8" s="16">
        <v>2.546</v>
      </c>
      <c r="T8" s="16">
        <v>1.05</v>
      </c>
      <c r="U8" s="16">
        <v>1.716</v>
      </c>
    </row>
    <row r="9" spans="8:8">
      <c r="B9" s="16" t="s">
        <v>7</v>
      </c>
      <c r="C9" s="16">
        <v>1.0</v>
      </c>
      <c r="D9" s="16">
        <v>0.0</v>
      </c>
      <c r="E9" s="16">
        <v>0.0</v>
      </c>
      <c r="F9" s="16">
        <v>0.0</v>
      </c>
      <c r="G9" s="16">
        <v>0.0</v>
      </c>
      <c r="H9" s="16">
        <v>99.0</v>
      </c>
      <c r="I9" s="16">
        <v>38.0</v>
      </c>
      <c r="J9" s="16">
        <v>0.0</v>
      </c>
      <c r="K9" s="16">
        <v>0.0</v>
      </c>
      <c r="L9" s="16">
        <v>0.0</v>
      </c>
      <c r="M9" s="16">
        <v>0.0</v>
      </c>
      <c r="N9" s="16">
        <v>0.0</v>
      </c>
      <c r="O9" s="16">
        <v>0.0</v>
      </c>
      <c r="P9" s="16">
        <v>0.0</v>
      </c>
      <c r="Q9" s="16">
        <v>0.0</v>
      </c>
      <c r="R9" s="16">
        <v>0.0</v>
      </c>
      <c r="S9" s="16">
        <v>0.0</v>
      </c>
      <c r="T9" s="16">
        <v>0.0</v>
      </c>
      <c r="U9" s="16">
        <v>0.0</v>
      </c>
    </row>
    <row r="10" spans="8:8">
      <c r="B10" s="16" t="s">
        <v>8</v>
      </c>
      <c r="C10" s="16">
        <v>3.0</v>
      </c>
      <c r="D10" s="16">
        <v>0.0</v>
      </c>
      <c r="E10" s="16">
        <v>0.0</v>
      </c>
      <c r="F10" s="16">
        <v>0.0</v>
      </c>
      <c r="G10" s="16">
        <v>0.0</v>
      </c>
      <c r="H10" s="16">
        <v>99.0</v>
      </c>
      <c r="I10" s="16">
        <v>24.0</v>
      </c>
      <c r="J10" s="16">
        <v>18.0</v>
      </c>
      <c r="K10" s="16">
        <v>16.5</v>
      </c>
      <c r="L10" s="16">
        <v>0.0</v>
      </c>
      <c r="M10" s="16">
        <v>0.0</v>
      </c>
      <c r="N10" s="16">
        <v>0.0</v>
      </c>
      <c r="O10" s="16">
        <v>0.0</v>
      </c>
      <c r="P10" s="16">
        <v>0.0</v>
      </c>
      <c r="Q10" s="16">
        <v>0.0</v>
      </c>
      <c r="R10" s="16">
        <v>0.0</v>
      </c>
      <c r="S10" s="16">
        <v>0.0</v>
      </c>
      <c r="T10" s="16">
        <v>0.0</v>
      </c>
      <c r="U10" s="16">
        <v>0.0</v>
      </c>
    </row>
    <row r="11" spans="8:8">
      <c r="B11" s="16" t="s">
        <v>9</v>
      </c>
      <c r="C11" s="16">
        <v>1.0</v>
      </c>
      <c r="D11" s="16">
        <v>8668.0</v>
      </c>
      <c r="E11" s="16">
        <v>0.0</v>
      </c>
      <c r="F11" s="16">
        <v>98.0</v>
      </c>
      <c r="G11" s="16">
        <v>0.0</v>
      </c>
      <c r="H11" s="16">
        <v>0.0</v>
      </c>
      <c r="I11" s="16">
        <v>0.0</v>
      </c>
      <c r="J11" s="16">
        <v>0.0</v>
      </c>
      <c r="K11" s="16">
        <v>0.0</v>
      </c>
      <c r="L11" s="16">
        <v>0.0</v>
      </c>
      <c r="M11" s="16">
        <v>0.0</v>
      </c>
      <c r="N11" s="16">
        <v>0.0</v>
      </c>
      <c r="O11" s="16">
        <v>0.0</v>
      </c>
      <c r="P11" s="16">
        <v>0.0</v>
      </c>
      <c r="Q11" s="16">
        <v>0.0</v>
      </c>
      <c r="R11" s="16">
        <v>0.0</v>
      </c>
      <c r="S11" s="16">
        <v>0.0</v>
      </c>
      <c r="T11" s="16">
        <v>0.0</v>
      </c>
      <c r="U11" s="16">
        <v>0.0</v>
      </c>
    </row>
    <row r="12" spans="8:8">
      <c r="B12" s="16" t="s">
        <v>18</v>
      </c>
      <c r="C12" s="16">
        <v>1.5</v>
      </c>
      <c r="D12" s="16">
        <v>3375.0</v>
      </c>
      <c r="E12" s="16">
        <v>94.4</v>
      </c>
      <c r="F12" s="16">
        <v>0.0</v>
      </c>
      <c r="G12" s="16">
        <v>0.0</v>
      </c>
      <c r="H12" s="16">
        <v>0.0</v>
      </c>
      <c r="I12" s="16">
        <v>0.0</v>
      </c>
      <c r="J12" s="16">
        <v>0.0</v>
      </c>
      <c r="K12" s="16">
        <v>0.0</v>
      </c>
      <c r="L12" s="16">
        <v>0.0</v>
      </c>
      <c r="M12" s="16">
        <v>0.0</v>
      </c>
      <c r="N12" s="16">
        <v>78.5</v>
      </c>
      <c r="O12" s="16">
        <v>0.0</v>
      </c>
      <c r="P12" s="16">
        <v>0.0</v>
      </c>
      <c r="Q12" s="16">
        <v>0.0</v>
      </c>
      <c r="R12" s="16">
        <v>0.0</v>
      </c>
      <c r="S12" s="16">
        <v>0.0</v>
      </c>
      <c r="T12" s="16">
        <v>0.0</v>
      </c>
      <c r="U12" s="16">
        <v>0.0</v>
      </c>
    </row>
    <row r="13" spans="8:8">
      <c r="B13" s="16" t="s">
        <v>19</v>
      </c>
      <c r="C13" s="16">
        <v>1.0</v>
      </c>
      <c r="D13" s="16">
        <v>3652.0</v>
      </c>
      <c r="E13" s="16">
        <v>99.0</v>
      </c>
      <c r="F13" s="16">
        <v>0.0</v>
      </c>
      <c r="G13" s="16">
        <v>0.0</v>
      </c>
      <c r="H13" s="16">
        <v>0.0</v>
      </c>
      <c r="I13" s="16">
        <v>0.0</v>
      </c>
      <c r="J13" s="16">
        <v>0.0</v>
      </c>
      <c r="K13" s="16">
        <v>0.0</v>
      </c>
      <c r="L13" s="16">
        <v>0.0</v>
      </c>
      <c r="M13" s="16">
        <v>0.0</v>
      </c>
      <c r="N13" s="16">
        <v>0.0</v>
      </c>
      <c r="O13" s="16">
        <v>99.0</v>
      </c>
      <c r="P13" s="16">
        <v>99.0</v>
      </c>
      <c r="Q13" s="16">
        <v>0.0</v>
      </c>
      <c r="R13" s="16">
        <v>0.0</v>
      </c>
      <c r="S13" s="16">
        <v>0.0</v>
      </c>
      <c r="T13" s="16">
        <v>0.0</v>
      </c>
      <c r="U13" s="16">
        <v>0.0</v>
      </c>
    </row>
    <row r="14" spans="8:8">
      <c r="B14" s="16" t="s">
        <v>10</v>
      </c>
      <c r="C14" s="16">
        <v>2.0</v>
      </c>
      <c r="D14" s="16">
        <v>0.0</v>
      </c>
      <c r="E14" s="16">
        <v>0.0</v>
      </c>
      <c r="F14" s="16">
        <v>0.0</v>
      </c>
      <c r="G14" s="16">
        <v>0.0</v>
      </c>
      <c r="H14" s="16">
        <v>0.0</v>
      </c>
      <c r="I14" s="16">
        <v>0.0</v>
      </c>
      <c r="J14" s="16">
        <v>0.0</v>
      </c>
      <c r="K14" s="16">
        <v>0.0</v>
      </c>
      <c r="L14" s="16">
        <v>39.0</v>
      </c>
      <c r="M14" s="16">
        <v>60.0</v>
      </c>
      <c r="N14" s="16">
        <v>0.0</v>
      </c>
      <c r="O14" s="16">
        <v>0.0</v>
      </c>
      <c r="P14" s="16">
        <v>0.0</v>
      </c>
      <c r="Q14" s="16">
        <v>0.0</v>
      </c>
      <c r="R14" s="16">
        <v>0.0</v>
      </c>
      <c r="S14" s="16">
        <v>0.0</v>
      </c>
      <c r="T14" s="16">
        <v>0.0</v>
      </c>
      <c r="U14" s="16">
        <v>0.0</v>
      </c>
    </row>
    <row r="15" spans="8:8">
      <c r="B15" s="16" t="s">
        <v>22</v>
      </c>
      <c r="C15" s="16">
        <v>1.0</v>
      </c>
      <c r="D15" s="16">
        <v>0.0</v>
      </c>
      <c r="E15" s="16">
        <v>0.0</v>
      </c>
      <c r="F15" s="16">
        <v>0.0</v>
      </c>
      <c r="G15" s="16">
        <v>0.0</v>
      </c>
      <c r="H15" s="16">
        <v>0.0</v>
      </c>
      <c r="I15" s="16">
        <v>0.0</v>
      </c>
      <c r="J15" s="16">
        <v>0.0</v>
      </c>
      <c r="K15" s="16">
        <v>0.0</v>
      </c>
      <c r="L15" s="16">
        <v>27.0</v>
      </c>
      <c r="M15" s="16">
        <v>0.0</v>
      </c>
      <c r="N15" s="16">
        <v>0.0</v>
      </c>
      <c r="O15" s="16">
        <v>0.0</v>
      </c>
      <c r="P15" s="16">
        <v>0.0</v>
      </c>
      <c r="Q15" s="16">
        <v>0.0</v>
      </c>
      <c r="R15" s="16">
        <v>0.0</v>
      </c>
      <c r="S15" s="16">
        <v>0.0</v>
      </c>
      <c r="T15" s="16">
        <v>0.0</v>
      </c>
      <c r="U15" s="16">
        <v>0.0</v>
      </c>
    </row>
    <row r="17" spans="8:8">
      <c r="B17" s="16" t="s">
        <v>21</v>
      </c>
    </row>
    <row r="18" spans="8:8">
      <c r="B18" s="16" t="s">
        <v>26</v>
      </c>
    </row>
    <row r="19" spans="8:8">
      <c r="B19" s="16" t="s">
        <v>27</v>
      </c>
    </row>
    <row r="20" spans="8:8">
      <c r="B20" s="16" t="s">
        <v>28</v>
      </c>
    </row>
    <row r="21" spans="8:8">
      <c r="B21" s="16" t="s">
        <v>29</v>
      </c>
    </row>
    <row r="22" spans="8:8">
      <c r="B22" s="16" t="s">
        <v>7</v>
      </c>
    </row>
    <row r="23" spans="8:8">
      <c r="B23" s="16" t="s">
        <v>8</v>
      </c>
    </row>
    <row r="24" spans="8:8">
      <c r="B24" s="16" t="s">
        <v>9</v>
      </c>
    </row>
    <row r="25" spans="8:8">
      <c r="B25" s="16" t="s">
        <v>18</v>
      </c>
    </row>
    <row r="26" spans="8:8">
      <c r="B26" s="16" t="s">
        <v>19</v>
      </c>
    </row>
    <row r="27" spans="8:8">
      <c r="B27" s="16" t="s">
        <v>10</v>
      </c>
    </row>
    <row r="28" spans="8:8">
      <c r="B28" s="16" t="s">
        <v>22</v>
      </c>
    </row>
  </sheetData>
  <mergeCells count="2">
    <mergeCell ref="B3:M3"/>
    <mergeCell ref="N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Premix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Iwan Juniawan</dc:creator>
  <cp:lastModifiedBy>Iwan Juniawan</cp:lastModifiedBy>
  <dcterms:created xsi:type="dcterms:W3CDTF">2021-07-21T20:43:39Z</dcterms:created>
  <dcterms:modified xsi:type="dcterms:W3CDTF">2021-09-14T05:08:54Z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c5d0bc6e84a745e29d16b8d81b714530</vt:lpwstr>
  </property>
</Properties>
</file>